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milla\2. Clientes\5. HELIELTON CRC\"/>
    </mc:Choice>
  </mc:AlternateContent>
  <xr:revisionPtr revIDLastSave="0" documentId="13_ncr:1_{123FCA74-BC75-4178-9D87-AB49E8820C42}" xr6:coauthVersionLast="46" xr6:coauthVersionMax="46" xr10:uidLastSave="{00000000-0000-0000-0000-000000000000}"/>
  <bookViews>
    <workbookView xWindow="-120" yWindow="-120" windowWidth="20640" windowHeight="11160" activeTab="1" xr2:uid="{D153B363-9D19-44F2-92CD-BD50B862F801}"/>
  </bookViews>
  <sheets>
    <sheet name="Planilha1" sheetId="1" r:id="rId1"/>
    <sheet name="Solicitação adicional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2" l="1"/>
  <c r="D243" i="2"/>
  <c r="D52" i="2"/>
  <c r="D235" i="2"/>
  <c r="D232" i="2"/>
  <c r="D229" i="2"/>
  <c r="D221" i="2"/>
  <c r="D169" i="2"/>
  <c r="D168" i="2"/>
  <c r="D164" i="2"/>
  <c r="D163" i="2"/>
  <c r="D162" i="2"/>
  <c r="D159" i="2"/>
  <c r="D148" i="2"/>
  <c r="D19" i="2"/>
  <c r="D138" i="2"/>
  <c r="D8" i="2"/>
  <c r="D225" i="2"/>
  <c r="D224" i="2"/>
  <c r="D223" i="2"/>
  <c r="D222" i="2"/>
  <c r="D220" i="2"/>
  <c r="D178" i="2"/>
  <c r="D177" i="2"/>
  <c r="D174" i="2"/>
  <c r="D173" i="2"/>
  <c r="D158" i="2"/>
  <c r="D157" i="2"/>
  <c r="D154" i="2"/>
  <c r="D153" i="2"/>
  <c r="D147" i="2"/>
  <c r="D146" i="2"/>
  <c r="D134" i="2"/>
  <c r="D116" i="2"/>
  <c r="D115" i="2"/>
  <c r="D105" i="2"/>
  <c r="D104" i="2"/>
  <c r="D56" i="2"/>
  <c r="D55" i="2"/>
  <c r="D27" i="2"/>
  <c r="D26" i="2"/>
  <c r="D23" i="2"/>
  <c r="D22" i="2"/>
  <c r="D18" i="2"/>
  <c r="D17" i="2"/>
  <c r="D16" i="2"/>
  <c r="D15" i="2"/>
  <c r="D14" i="2"/>
  <c r="D7" i="2"/>
  <c r="D6" i="2"/>
  <c r="D114" i="1"/>
  <c r="D102" i="1"/>
  <c r="D101" i="1"/>
  <c r="D91" i="1"/>
  <c r="D90" i="1"/>
  <c r="D42" i="1"/>
  <c r="D41" i="1"/>
  <c r="D21" i="1"/>
  <c r="D22" i="1"/>
  <c r="D18" i="1"/>
  <c r="D17" i="1"/>
  <c r="D14" i="1"/>
  <c r="D13" i="1"/>
  <c r="D12" i="1"/>
  <c r="D11" i="1"/>
  <c r="D10" i="1"/>
  <c r="D7" i="1"/>
  <c r="D6" i="1"/>
  <c r="D189" i="1"/>
  <c r="D188" i="1"/>
  <c r="D187" i="1"/>
  <c r="D185" i="1"/>
  <c r="D186" i="1"/>
  <c r="D184" i="1"/>
  <c r="D143" i="1"/>
  <c r="D142" i="1"/>
  <c r="D139" i="1"/>
  <c r="D138" i="1"/>
  <c r="D135" i="1"/>
  <c r="D134" i="1"/>
  <c r="D131" i="1"/>
  <c r="D130" i="1"/>
  <c r="D127" i="1"/>
  <c r="D126" i="1"/>
  <c r="D122" i="1"/>
  <c r="D123" i="1"/>
</calcChain>
</file>

<file path=xl/sharedStrings.xml><?xml version="1.0" encoding="utf-8"?>
<sst xmlns="http://schemas.openxmlformats.org/spreadsheetml/2006/main" count="1114" uniqueCount="145">
  <si>
    <t xml:space="preserve">PLANILHA REFERENCIAL DE PREÇOS - CRC </t>
  </si>
  <si>
    <t>Solicitação</t>
  </si>
  <si>
    <t>Descrição do serviço</t>
  </si>
  <si>
    <t>Quantidade</t>
  </si>
  <si>
    <t>Unidade de medida</t>
  </si>
  <si>
    <t xml:space="preserve">Troca de placas de forro mineral devido infiltração </t>
  </si>
  <si>
    <t>Remoção de placas de forro mineral 120x60cm</t>
  </si>
  <si>
    <t>Instalação de placas de forro mineral 120X60cm</t>
  </si>
  <si>
    <t>PAVIMENTO TÉRREO</t>
  </si>
  <si>
    <t>PRIMEIRO PAVIMENTO</t>
  </si>
  <si>
    <t xml:space="preserve">CORREDOR </t>
  </si>
  <si>
    <t>m²</t>
  </si>
  <si>
    <t>ARQUIVO</t>
  </si>
  <si>
    <t>COWORKING</t>
  </si>
  <si>
    <t>SALA DE REUNIÃO</t>
  </si>
  <si>
    <t>SALA ADMINISTRATIVO</t>
  </si>
  <si>
    <t>SALA DIRETORIA</t>
  </si>
  <si>
    <t>***Troca de ralo seco por sifonado OU Desentupimento de esgoto OU Redimensionamento na tubulação</t>
  </si>
  <si>
    <t>Und.</t>
  </si>
  <si>
    <t>Retorno de mau odor pelo ralo</t>
  </si>
  <si>
    <t>Troca de fechadura</t>
  </si>
  <si>
    <t>Remoção de fechadura</t>
  </si>
  <si>
    <t>Instalação de fechadura de banheiro</t>
  </si>
  <si>
    <t>Troca de tampa de vaso</t>
  </si>
  <si>
    <t>Remoção de tampa de vaso sanitário</t>
  </si>
  <si>
    <t>Instalação de tampa de vaso sanitário</t>
  </si>
  <si>
    <t>Troca de torneira de pressão por torneira convencional de lavatório</t>
  </si>
  <si>
    <t>Remoção de torneira de pressão</t>
  </si>
  <si>
    <t>Instalação de torneira convencional para lavatório</t>
  </si>
  <si>
    <t>Porta das cabines dos sanitários não atende</t>
  </si>
  <si>
    <t xml:space="preserve">***Troca de direção da porta (abrir para fora) OU Troca de porta de giro por porta estilo camarão </t>
  </si>
  <si>
    <t>Troca de dispenser de sabão liquido</t>
  </si>
  <si>
    <t>Remoção de dispenser de sabão liquido</t>
  </si>
  <si>
    <t>Instalação de dispenser de sabão liquido</t>
  </si>
  <si>
    <t>Troca de papeleira</t>
  </si>
  <si>
    <t>Remoção de papeleira</t>
  </si>
  <si>
    <t>Instalação de papeleira</t>
  </si>
  <si>
    <t>Remoção de rampa (sem funcionalidade)</t>
  </si>
  <si>
    <t>Demolição de concreto</t>
  </si>
  <si>
    <t>m³</t>
  </si>
  <si>
    <t xml:space="preserve">Remoção de revestimento do piso </t>
  </si>
  <si>
    <t>Troca do revestimento do piso</t>
  </si>
  <si>
    <t>Instalação de novo piso</t>
  </si>
  <si>
    <t>Regularização de contrapiso</t>
  </si>
  <si>
    <t>Remoção de rodapé de cerâmica</t>
  </si>
  <si>
    <t>Instalação de novo rodapé</t>
  </si>
  <si>
    <t>m linear</t>
  </si>
  <si>
    <t>Porta agarrando</t>
  </si>
  <si>
    <r>
      <t>Reparo na </t>
    </r>
    <r>
      <rPr>
        <sz val="11"/>
        <color theme="1"/>
        <rFont val="Arial"/>
        <family val="2"/>
      </rPr>
      <t>porta</t>
    </r>
    <r>
      <rPr>
        <sz val="11"/>
        <color rgb="FF474747"/>
        <rFont val="Arial"/>
        <family val="2"/>
      </rPr>
      <t> com </t>
    </r>
    <r>
      <rPr>
        <sz val="11"/>
        <color theme="1"/>
        <rFont val="Arial"/>
        <family val="2"/>
      </rPr>
      <t>plaina</t>
    </r>
    <r>
      <rPr>
        <sz val="11"/>
        <color rgb="FF474747"/>
        <rFont val="Arial"/>
        <family val="2"/>
      </rPr>
      <t>, incl. retirada e recolocação de folha de </t>
    </r>
    <r>
      <rPr>
        <sz val="11"/>
        <color theme="1"/>
        <rFont val="Arial"/>
        <family val="2"/>
      </rPr>
      <t>porta</t>
    </r>
  </si>
  <si>
    <t>SALA DE DESCANSO (41)</t>
  </si>
  <si>
    <t>Iluminação da sala do diretor acende na sala da presidência</t>
  </si>
  <si>
    <t>Separação de circuíto elétrico</t>
  </si>
  <si>
    <t>SALA DA PRESIDÊNCIA (30)</t>
  </si>
  <si>
    <t>CORREDOR</t>
  </si>
  <si>
    <t>Remoção de infiltração na parede</t>
  </si>
  <si>
    <t>ESPAÇO CULTURAL (38)</t>
  </si>
  <si>
    <t>Remoção de pintura antiga</t>
  </si>
  <si>
    <t>Impermeabilização de parede</t>
  </si>
  <si>
    <t>Emassamento</t>
  </si>
  <si>
    <t>Lixamento</t>
  </si>
  <si>
    <t>Pintura da sala</t>
  </si>
  <si>
    <t>SALA DE TREINAMENTO (35)</t>
  </si>
  <si>
    <t>SALA DE ARQUIVO (2)</t>
  </si>
  <si>
    <t>Troca de porta completa inclusive marco, alizar e fechadura</t>
  </si>
  <si>
    <t>Remoção de porta completa, inclusive marco, alizar e fechadura 1x2,10m</t>
  </si>
  <si>
    <t>Instalação de porta completa, inclusive marco, alizar e fechadura 1x2,10m</t>
  </si>
  <si>
    <t>ESTACIONAMENTO</t>
  </si>
  <si>
    <t>COPA</t>
  </si>
  <si>
    <t>COZINHA</t>
  </si>
  <si>
    <t>Instalação de porta completa, inclusive marco, alizar e fechadura 0,6x2,10m</t>
  </si>
  <si>
    <t>Remoção de porta completa, inclusive marco, alizar e fechadura 0,6x2,10m</t>
  </si>
  <si>
    <t>SALA (40)</t>
  </si>
  <si>
    <t>Remoção de porta completa, inclusive marco, alizar e fechadura 0,8x2,10m</t>
  </si>
  <si>
    <t>Instalação de porta completa, inclusive marco, alizar e fechadura 0,8x2,10m</t>
  </si>
  <si>
    <t>BANHEIRO (13)</t>
  </si>
  <si>
    <t>BANHEIRO (14)</t>
  </si>
  <si>
    <t>BANHEIRO (18)</t>
  </si>
  <si>
    <t>Troca de ducha higiênica</t>
  </si>
  <si>
    <t>Remoção de ducha higiênica</t>
  </si>
  <si>
    <t>Instalação de ducha higiênica</t>
  </si>
  <si>
    <t>BANHEIRO (19)</t>
  </si>
  <si>
    <t>Troca de marco</t>
  </si>
  <si>
    <t>Remoção de marco e alizar de 0,8x2,10m</t>
  </si>
  <si>
    <t>Instalação de marco e alizar 0,8x2,10m</t>
  </si>
  <si>
    <t>BANHEIRO (39)</t>
  </si>
  <si>
    <t>BANHEIRO (46)</t>
  </si>
  <si>
    <t>HALL DE ENTRADA</t>
  </si>
  <si>
    <t>Troca de porta de vidro da entrada</t>
  </si>
  <si>
    <t xml:space="preserve">Instalação de insulfilm </t>
  </si>
  <si>
    <t>Remoção de porta de vidro</t>
  </si>
  <si>
    <t>Instalação de porta de vidro (2 folhas) 1,80x2,4m</t>
  </si>
  <si>
    <t>BANHEIRO (15)</t>
  </si>
  <si>
    <t>BANHEIRO (16)</t>
  </si>
  <si>
    <t>BANHEIRO (11)</t>
  </si>
  <si>
    <t>BANHEIRO (12)</t>
  </si>
  <si>
    <t>FACHADA</t>
  </si>
  <si>
    <t>Pintura da fachada</t>
  </si>
  <si>
    <t>Remoção de pintura antiga, emassamento, lixamento e pintura</t>
  </si>
  <si>
    <t>TELHADO</t>
  </si>
  <si>
    <t>Infiltração pelo telhado</t>
  </si>
  <si>
    <t xml:space="preserve">Reinstalação das placas solares </t>
  </si>
  <si>
    <t>***Remoção e reinstalação das placas solares na angulação correta</t>
  </si>
  <si>
    <t>***Troca de telhas quebradas E/OU impermeabilização de telhas E/OU troca de calha E/OU impermeabilização de calha E/OU desentupimento de calha E/OU abertura de mais pontos de escoamento</t>
  </si>
  <si>
    <t>USINA DE PLACAS SOLARES</t>
  </si>
  <si>
    <t>Manutenção de usina de placas solares</t>
  </si>
  <si>
    <t>Reforço na vedação dos vidros da fachada</t>
  </si>
  <si>
    <t>Pintura (pé direito 2,70)</t>
  </si>
  <si>
    <t>Instalação de disjuntor e ligação elétrica no quadro</t>
  </si>
  <si>
    <t>Tomada não suporta disjuntor (quadro no corredor, ver medida)</t>
  </si>
  <si>
    <t>Troca de fechadura porta de vidro</t>
  </si>
  <si>
    <t>Remoção e Instalação de nova fechadura</t>
  </si>
  <si>
    <t xml:space="preserve">Remoção de pintura antiga, emassamento, lixamento e pintura </t>
  </si>
  <si>
    <t>(ALTURA DA PINTURA: 6,43 ATÉ O ACM)</t>
  </si>
  <si>
    <t>(VIDROS: APROXIMADAMENTE 110M² DE VIDRO)</t>
  </si>
  <si>
    <t>Pintura (pé direito 2,90)</t>
  </si>
  <si>
    <t>Pintura (pé direito 2,87)</t>
  </si>
  <si>
    <t>Instalação de tablado para maquinário (altura 25cm)</t>
  </si>
  <si>
    <t>HALL DE ENTRADA EXTERNO</t>
  </si>
  <si>
    <t xml:space="preserve">Pintura </t>
  </si>
  <si>
    <t>M²</t>
  </si>
  <si>
    <t>RECEPÇÃO (1)</t>
  </si>
  <si>
    <t>Pintura</t>
  </si>
  <si>
    <t>JARDIM</t>
  </si>
  <si>
    <t>Lixamento para remoção de ferrugem em estrutura metálica, inclusive aplicação de preparador e pintura</t>
  </si>
  <si>
    <t>AUDITÓRIO</t>
  </si>
  <si>
    <t>Tomada não suporta disjuntor (quadro no corredor, 20 de cabeamento até o quadro)</t>
  </si>
  <si>
    <t>SALA SERVIDORES</t>
  </si>
  <si>
    <t>Remoção divisórias</t>
  </si>
  <si>
    <t>Remoção tablado (altura 25cm)</t>
  </si>
  <si>
    <t>Transferir maquinário para outra sala</t>
  </si>
  <si>
    <t>Instalação elétrica e transferência de maquinário</t>
  </si>
  <si>
    <t>SALA SECRETÁRIA</t>
  </si>
  <si>
    <t>SALA DE ESPERA</t>
  </si>
  <si>
    <t>Pintura (sala da presidência + diretor)</t>
  </si>
  <si>
    <t>m</t>
  </si>
  <si>
    <t>ÁREA DE VIVÊNCIA</t>
  </si>
  <si>
    <t>Tubulação dreno para condensadora</t>
  </si>
  <si>
    <t>Instalação elétrica para ar condicionado (prever cabeamento, canaleta ou eletroduto para passagem externa da tubulação por volta de 2m)</t>
  </si>
  <si>
    <t>Instalação de ar condicionado (ambiente 12x6, 45.000 BTU'S atenderia? Ambiente com 3 paredes de vidro)</t>
  </si>
  <si>
    <t>Instalação de escada metálica</t>
  </si>
  <si>
    <t>metro linear</t>
  </si>
  <si>
    <t>Troca de acionador e kit de descarga para caixa acoplada</t>
  </si>
  <si>
    <t>Realocação de luminária</t>
  </si>
  <si>
    <t>Remoção e reinstalação de placas de forro mineral</t>
  </si>
  <si>
    <t>Remoção e reinstalação de luminária 1,2x0,3m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</si>
</sst>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6" borderId="0" xfId="0" applyFill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7C5E-59AC-400C-8C1A-FDC8E50E5C2C}">
  <dimension ref="B2:F205"/>
  <sheetViews>
    <sheetView topLeftCell="A70" workbookViewId="0">
      <selection activeCell="H204" sqref="H204"/>
    </sheetView>
  </sheetViews>
  <sheetFormatPr defaultRowHeight="15" x14ac:dyDescent="0.25"/>
  <cols>
    <col min="2" max="2" width="40.85546875" customWidth="1"/>
    <col min="3" max="3" width="42.7109375" bestFit="1" customWidth="1"/>
    <col min="4" max="4" width="11.42578125" style="1" bestFit="1" customWidth="1"/>
    <col min="5" max="5" width="18.5703125" style="1" bestFit="1" customWidth="1"/>
  </cols>
  <sheetData>
    <row r="2" spans="2:5" x14ac:dyDescent="0.25">
      <c r="B2" s="32" t="s">
        <v>0</v>
      </c>
      <c r="C2" s="32"/>
      <c r="D2" s="32"/>
      <c r="E2" s="32"/>
    </row>
    <row r="3" spans="2:5" x14ac:dyDescent="0.25">
      <c r="B3" s="29" t="s">
        <v>8</v>
      </c>
      <c r="C3" s="29"/>
      <c r="D3" s="29"/>
      <c r="E3" s="29"/>
    </row>
    <row r="4" spans="2:5" x14ac:dyDescent="0.25">
      <c r="B4" s="25" t="s">
        <v>53</v>
      </c>
      <c r="C4" s="25"/>
      <c r="D4" s="25"/>
      <c r="E4" s="25"/>
    </row>
    <row r="5" spans="2:5" x14ac:dyDescent="0.25">
      <c r="B5" s="3" t="s">
        <v>1</v>
      </c>
      <c r="C5" s="3" t="s">
        <v>2</v>
      </c>
      <c r="D5" s="3" t="s">
        <v>3</v>
      </c>
      <c r="E5" s="3" t="s">
        <v>4</v>
      </c>
    </row>
    <row r="6" spans="2:5" x14ac:dyDescent="0.25">
      <c r="B6" s="23" t="s">
        <v>5</v>
      </c>
      <c r="C6" s="2" t="s">
        <v>6</v>
      </c>
      <c r="D6" s="5">
        <f>0.72*15</f>
        <v>10.799999999999999</v>
      </c>
      <c r="E6" s="5" t="s">
        <v>11</v>
      </c>
    </row>
    <row r="7" spans="2:5" x14ac:dyDescent="0.25">
      <c r="B7" s="23"/>
      <c r="C7" s="2" t="s">
        <v>7</v>
      </c>
      <c r="D7" s="5">
        <f>0.72*15</f>
        <v>10.799999999999999</v>
      </c>
      <c r="E7" s="5" t="s">
        <v>11</v>
      </c>
    </row>
    <row r="8" spans="2:5" x14ac:dyDescent="0.25">
      <c r="B8" s="25" t="s">
        <v>55</v>
      </c>
      <c r="C8" s="25"/>
      <c r="D8" s="25"/>
      <c r="E8" s="25"/>
    </row>
    <row r="9" spans="2:5" x14ac:dyDescent="0.25">
      <c r="B9" s="3" t="s">
        <v>1</v>
      </c>
      <c r="C9" s="3" t="s">
        <v>2</v>
      </c>
      <c r="D9" s="3" t="s">
        <v>3</v>
      </c>
      <c r="E9" s="3" t="s">
        <v>4</v>
      </c>
    </row>
    <row r="10" spans="2:5" x14ac:dyDescent="0.25">
      <c r="B10" s="28" t="s">
        <v>54</v>
      </c>
      <c r="C10" s="2" t="s">
        <v>56</v>
      </c>
      <c r="D10" s="5">
        <f>2.7</f>
        <v>2.7</v>
      </c>
      <c r="E10" s="5" t="s">
        <v>11</v>
      </c>
    </row>
    <row r="11" spans="2:5" x14ac:dyDescent="0.25">
      <c r="B11" s="28"/>
      <c r="C11" s="2" t="s">
        <v>57</v>
      </c>
      <c r="D11" s="5">
        <f>2.7</f>
        <v>2.7</v>
      </c>
      <c r="E11" s="5" t="s">
        <v>11</v>
      </c>
    </row>
    <row r="12" spans="2:5" x14ac:dyDescent="0.25">
      <c r="B12" s="28"/>
      <c r="C12" s="2" t="s">
        <v>58</v>
      </c>
      <c r="D12" s="5">
        <f>2.7</f>
        <v>2.7</v>
      </c>
      <c r="E12" s="5" t="s">
        <v>11</v>
      </c>
    </row>
    <row r="13" spans="2:5" x14ac:dyDescent="0.25">
      <c r="B13" s="28"/>
      <c r="C13" s="2" t="s">
        <v>59</v>
      </c>
      <c r="D13" s="5">
        <f>2.7</f>
        <v>2.7</v>
      </c>
      <c r="E13" s="5" t="s">
        <v>11</v>
      </c>
    </row>
    <row r="14" spans="2:5" x14ac:dyDescent="0.25">
      <c r="B14" s="28"/>
      <c r="C14" s="2" t="s">
        <v>60</v>
      </c>
      <c r="D14" s="5">
        <f>(10.4*2.7)+(4.4*2.7*2)</f>
        <v>51.84</v>
      </c>
      <c r="E14" s="5" t="s">
        <v>11</v>
      </c>
    </row>
    <row r="15" spans="2:5" x14ac:dyDescent="0.25">
      <c r="B15" s="25" t="s">
        <v>61</v>
      </c>
      <c r="C15" s="25"/>
      <c r="D15" s="25"/>
      <c r="E15" s="25"/>
    </row>
    <row r="16" spans="2:5" x14ac:dyDescent="0.25">
      <c r="B16" s="3" t="s">
        <v>1</v>
      </c>
      <c r="C16" s="3" t="s">
        <v>2</v>
      </c>
      <c r="D16" s="3" t="s">
        <v>3</v>
      </c>
      <c r="E16" s="3" t="s">
        <v>4</v>
      </c>
    </row>
    <row r="17" spans="2:5" x14ac:dyDescent="0.25">
      <c r="B17" s="23" t="s">
        <v>5</v>
      </c>
      <c r="C17" s="2" t="s">
        <v>6</v>
      </c>
      <c r="D17" s="5">
        <f>0.72*20</f>
        <v>14.399999999999999</v>
      </c>
      <c r="E17" s="5" t="s">
        <v>11</v>
      </c>
    </row>
    <row r="18" spans="2:5" ht="15" customHeight="1" x14ac:dyDescent="0.25">
      <c r="B18" s="23"/>
      <c r="C18" s="2" t="s">
        <v>7</v>
      </c>
      <c r="D18" s="5">
        <f>0.72*20</f>
        <v>14.399999999999999</v>
      </c>
      <c r="E18" s="5" t="s">
        <v>11</v>
      </c>
    </row>
    <row r="19" spans="2:5" x14ac:dyDescent="0.25">
      <c r="B19" s="25" t="s">
        <v>62</v>
      </c>
      <c r="C19" s="25"/>
      <c r="D19" s="25"/>
      <c r="E19" s="25"/>
    </row>
    <row r="20" spans="2:5" x14ac:dyDescent="0.25">
      <c r="B20" s="3" t="s">
        <v>1</v>
      </c>
      <c r="C20" s="3" t="s">
        <v>2</v>
      </c>
      <c r="D20" s="3" t="s">
        <v>3</v>
      </c>
      <c r="E20" s="3" t="s">
        <v>4</v>
      </c>
    </row>
    <row r="21" spans="2:5" x14ac:dyDescent="0.25">
      <c r="B21" s="23" t="s">
        <v>5</v>
      </c>
      <c r="C21" s="2" t="s">
        <v>6</v>
      </c>
      <c r="D21" s="5">
        <f>0.72*15</f>
        <v>10.799999999999999</v>
      </c>
      <c r="E21" s="5" t="s">
        <v>11</v>
      </c>
    </row>
    <row r="22" spans="2:5" x14ac:dyDescent="0.25">
      <c r="B22" s="23"/>
      <c r="C22" s="2" t="s">
        <v>7</v>
      </c>
      <c r="D22" s="5">
        <f>0.72*15</f>
        <v>10.799999999999999</v>
      </c>
      <c r="E22" s="5" t="s">
        <v>11</v>
      </c>
    </row>
    <row r="23" spans="2:5" ht="30" x14ac:dyDescent="0.25">
      <c r="B23" s="24" t="s">
        <v>63</v>
      </c>
      <c r="C23" s="8" t="s">
        <v>64</v>
      </c>
      <c r="D23" s="5">
        <v>1</v>
      </c>
      <c r="E23" s="5" t="s">
        <v>18</v>
      </c>
    </row>
    <row r="24" spans="2:5" ht="30" x14ac:dyDescent="0.25">
      <c r="B24" s="24"/>
      <c r="C24" s="8" t="s">
        <v>65</v>
      </c>
      <c r="D24" s="5">
        <v>1</v>
      </c>
      <c r="E24" s="5" t="s">
        <v>18</v>
      </c>
    </row>
    <row r="25" spans="2:5" x14ac:dyDescent="0.25">
      <c r="B25" s="25" t="s">
        <v>66</v>
      </c>
      <c r="C25" s="25"/>
      <c r="D25" s="25"/>
      <c r="E25" s="25"/>
    </row>
    <row r="26" spans="2:5" x14ac:dyDescent="0.25">
      <c r="B26" s="3" t="s">
        <v>1</v>
      </c>
      <c r="C26" s="3" t="s">
        <v>2</v>
      </c>
      <c r="D26" s="3" t="s">
        <v>3</v>
      </c>
      <c r="E26" s="3" t="s">
        <v>4</v>
      </c>
    </row>
    <row r="27" spans="2:5" ht="30" x14ac:dyDescent="0.25">
      <c r="B27" s="24" t="s">
        <v>63</v>
      </c>
      <c r="C27" s="8" t="s">
        <v>64</v>
      </c>
      <c r="D27" s="5">
        <v>1</v>
      </c>
      <c r="E27" s="5" t="s">
        <v>18</v>
      </c>
    </row>
    <row r="28" spans="2:5" ht="30" x14ac:dyDescent="0.25">
      <c r="B28" s="24"/>
      <c r="C28" s="8" t="s">
        <v>65</v>
      </c>
      <c r="D28" s="5">
        <v>1</v>
      </c>
      <c r="E28" s="5" t="s">
        <v>18</v>
      </c>
    </row>
    <row r="29" spans="2:5" x14ac:dyDescent="0.25">
      <c r="B29" s="25" t="s">
        <v>67</v>
      </c>
      <c r="C29" s="25"/>
      <c r="D29" s="25"/>
      <c r="E29" s="25"/>
    </row>
    <row r="30" spans="2:5" x14ac:dyDescent="0.25">
      <c r="B30" s="3" t="s">
        <v>1</v>
      </c>
      <c r="C30" s="3" t="s">
        <v>2</v>
      </c>
      <c r="D30" s="3" t="s">
        <v>3</v>
      </c>
      <c r="E30" s="3" t="s">
        <v>4</v>
      </c>
    </row>
    <row r="31" spans="2:5" ht="30" x14ac:dyDescent="0.25">
      <c r="B31" s="24" t="s">
        <v>63</v>
      </c>
      <c r="C31" s="8" t="s">
        <v>64</v>
      </c>
      <c r="D31" s="5">
        <v>1</v>
      </c>
      <c r="E31" s="5" t="s">
        <v>18</v>
      </c>
    </row>
    <row r="32" spans="2:5" ht="30" x14ac:dyDescent="0.25">
      <c r="B32" s="24"/>
      <c r="C32" s="8" t="s">
        <v>65</v>
      </c>
      <c r="D32" s="5">
        <v>1</v>
      </c>
      <c r="E32" s="5" t="s">
        <v>18</v>
      </c>
    </row>
    <row r="33" spans="2:5" x14ac:dyDescent="0.25">
      <c r="B33" s="25" t="s">
        <v>68</v>
      </c>
      <c r="C33" s="25"/>
      <c r="D33" s="25"/>
      <c r="E33" s="25"/>
    </row>
    <row r="34" spans="2:5" x14ac:dyDescent="0.25">
      <c r="B34" s="3" t="s">
        <v>1</v>
      </c>
      <c r="C34" s="3" t="s">
        <v>2</v>
      </c>
      <c r="D34" s="3" t="s">
        <v>3</v>
      </c>
      <c r="E34" s="3" t="s">
        <v>4</v>
      </c>
    </row>
    <row r="35" spans="2:5" ht="30" x14ac:dyDescent="0.25">
      <c r="B35" s="24" t="s">
        <v>63</v>
      </c>
      <c r="C35" s="8" t="s">
        <v>64</v>
      </c>
      <c r="D35" s="5">
        <v>1</v>
      </c>
      <c r="E35" s="5" t="s">
        <v>18</v>
      </c>
    </row>
    <row r="36" spans="2:5" ht="30" x14ac:dyDescent="0.25">
      <c r="B36" s="24"/>
      <c r="C36" s="8" t="s">
        <v>65</v>
      </c>
      <c r="D36" s="5">
        <v>1</v>
      </c>
      <c r="E36" s="5" t="s">
        <v>18</v>
      </c>
    </row>
    <row r="37" spans="2:5" ht="30" x14ac:dyDescent="0.25">
      <c r="B37" s="24"/>
      <c r="C37" s="8" t="s">
        <v>70</v>
      </c>
      <c r="D37" s="5">
        <v>1</v>
      </c>
      <c r="E37" s="5" t="s">
        <v>18</v>
      </c>
    </row>
    <row r="38" spans="2:5" ht="30" x14ac:dyDescent="0.25">
      <c r="B38" s="24"/>
      <c r="C38" s="8" t="s">
        <v>69</v>
      </c>
      <c r="D38" s="5">
        <v>1</v>
      </c>
      <c r="E38" s="5" t="s">
        <v>18</v>
      </c>
    </row>
    <row r="39" spans="2:5" x14ac:dyDescent="0.25">
      <c r="B39" s="25" t="s">
        <v>71</v>
      </c>
      <c r="C39" s="25"/>
      <c r="D39" s="25"/>
      <c r="E39" s="25"/>
    </row>
    <row r="40" spans="2:5" x14ac:dyDescent="0.25">
      <c r="B40" s="3" t="s">
        <v>1</v>
      </c>
      <c r="C40" s="3" t="s">
        <v>2</v>
      </c>
      <c r="D40" s="3" t="s">
        <v>3</v>
      </c>
      <c r="E40" s="3" t="s">
        <v>4</v>
      </c>
    </row>
    <row r="41" spans="2:5" x14ac:dyDescent="0.25">
      <c r="B41" s="23" t="s">
        <v>5</v>
      </c>
      <c r="C41" s="2" t="s">
        <v>6</v>
      </c>
      <c r="D41" s="5">
        <f>0.72*15</f>
        <v>10.799999999999999</v>
      </c>
      <c r="E41" s="5" t="s">
        <v>11</v>
      </c>
    </row>
    <row r="42" spans="2:5" x14ac:dyDescent="0.25">
      <c r="B42" s="23"/>
      <c r="C42" s="2" t="s">
        <v>7</v>
      </c>
      <c r="D42" s="5">
        <f>0.72*15</f>
        <v>10.799999999999999</v>
      </c>
      <c r="E42" s="5" t="s">
        <v>11</v>
      </c>
    </row>
    <row r="43" spans="2:5" ht="30" x14ac:dyDescent="0.25">
      <c r="B43" s="24" t="s">
        <v>63</v>
      </c>
      <c r="C43" s="8" t="s">
        <v>72</v>
      </c>
      <c r="D43" s="5">
        <v>3</v>
      </c>
      <c r="E43" s="5" t="s">
        <v>18</v>
      </c>
    </row>
    <row r="44" spans="2:5" ht="30" x14ac:dyDescent="0.25">
      <c r="B44" s="24"/>
      <c r="C44" s="8" t="s">
        <v>73</v>
      </c>
      <c r="D44" s="5">
        <v>3</v>
      </c>
      <c r="E44" s="5" t="s">
        <v>18</v>
      </c>
    </row>
    <row r="45" spans="2:5" x14ac:dyDescent="0.25">
      <c r="B45" s="25" t="s">
        <v>74</v>
      </c>
      <c r="C45" s="25"/>
      <c r="D45" s="25"/>
      <c r="E45" s="25"/>
    </row>
    <row r="46" spans="2:5" x14ac:dyDescent="0.25">
      <c r="B46" s="3" t="s">
        <v>1</v>
      </c>
      <c r="C46" s="3" t="s">
        <v>2</v>
      </c>
      <c r="D46" s="3" t="s">
        <v>3</v>
      </c>
      <c r="E46" s="3" t="s">
        <v>4</v>
      </c>
    </row>
    <row r="47" spans="2:5" ht="30" x14ac:dyDescent="0.25">
      <c r="B47" s="24" t="s">
        <v>63</v>
      </c>
      <c r="C47" s="8" t="s">
        <v>64</v>
      </c>
      <c r="D47" s="5">
        <v>1</v>
      </c>
      <c r="E47" s="5" t="s">
        <v>18</v>
      </c>
    </row>
    <row r="48" spans="2:5" ht="30" x14ac:dyDescent="0.25">
      <c r="B48" s="24"/>
      <c r="C48" s="8" t="s">
        <v>65</v>
      </c>
      <c r="D48" s="5">
        <v>1</v>
      </c>
      <c r="E48" s="5" t="s">
        <v>18</v>
      </c>
    </row>
    <row r="49" spans="2:5" x14ac:dyDescent="0.25">
      <c r="B49" s="25" t="s">
        <v>75</v>
      </c>
      <c r="C49" s="25"/>
      <c r="D49" s="25"/>
      <c r="E49" s="25"/>
    </row>
    <row r="50" spans="2:5" x14ac:dyDescent="0.25">
      <c r="B50" s="3" t="s">
        <v>1</v>
      </c>
      <c r="C50" s="3" t="s">
        <v>2</v>
      </c>
      <c r="D50" s="3" t="s">
        <v>3</v>
      </c>
      <c r="E50" s="3" t="s">
        <v>4</v>
      </c>
    </row>
    <row r="51" spans="2:5" ht="30" x14ac:dyDescent="0.25">
      <c r="B51" s="24" t="s">
        <v>63</v>
      </c>
      <c r="C51" s="8" t="s">
        <v>64</v>
      </c>
      <c r="D51" s="5">
        <v>1</v>
      </c>
      <c r="E51" s="5" t="s">
        <v>18</v>
      </c>
    </row>
    <row r="52" spans="2:5" ht="30" x14ac:dyDescent="0.25">
      <c r="B52" s="24"/>
      <c r="C52" s="8" t="s">
        <v>65</v>
      </c>
      <c r="D52" s="5">
        <v>1</v>
      </c>
      <c r="E52" s="5" t="s">
        <v>18</v>
      </c>
    </row>
    <row r="53" spans="2:5" x14ac:dyDescent="0.25">
      <c r="B53" s="28" t="s">
        <v>23</v>
      </c>
      <c r="C53" s="8" t="s">
        <v>24</v>
      </c>
      <c r="D53" s="5">
        <v>1</v>
      </c>
      <c r="E53" s="5" t="s">
        <v>18</v>
      </c>
    </row>
    <row r="54" spans="2:5" x14ac:dyDescent="0.25">
      <c r="B54" s="28"/>
      <c r="C54" s="8" t="s">
        <v>25</v>
      </c>
      <c r="D54" s="5">
        <v>1</v>
      </c>
      <c r="E54" s="5" t="s">
        <v>18</v>
      </c>
    </row>
    <row r="55" spans="2:5" x14ac:dyDescent="0.25">
      <c r="B55" s="24" t="s">
        <v>26</v>
      </c>
      <c r="C55" s="8" t="s">
        <v>27</v>
      </c>
      <c r="D55" s="5">
        <v>1</v>
      </c>
      <c r="E55" s="5" t="s">
        <v>18</v>
      </c>
    </row>
    <row r="56" spans="2:5" ht="30" x14ac:dyDescent="0.25">
      <c r="B56" s="24"/>
      <c r="C56" s="8" t="s">
        <v>28</v>
      </c>
      <c r="D56" s="5">
        <v>1</v>
      </c>
      <c r="E56" s="5" t="s">
        <v>18</v>
      </c>
    </row>
    <row r="57" spans="2:5" x14ac:dyDescent="0.25">
      <c r="B57" s="28" t="s">
        <v>31</v>
      </c>
      <c r="C57" s="8" t="s">
        <v>32</v>
      </c>
      <c r="D57" s="5">
        <v>1</v>
      </c>
      <c r="E57" s="5" t="s">
        <v>18</v>
      </c>
    </row>
    <row r="58" spans="2:5" x14ac:dyDescent="0.25">
      <c r="B58" s="28"/>
      <c r="C58" s="8" t="s">
        <v>33</v>
      </c>
      <c r="D58" s="5">
        <v>1</v>
      </c>
      <c r="E58" s="5" t="s">
        <v>18</v>
      </c>
    </row>
    <row r="59" spans="2:5" x14ac:dyDescent="0.25">
      <c r="B59" s="25" t="s">
        <v>76</v>
      </c>
      <c r="C59" s="25"/>
      <c r="D59" s="25"/>
      <c r="E59" s="25"/>
    </row>
    <row r="60" spans="2:5" x14ac:dyDescent="0.25">
      <c r="B60" s="3" t="s">
        <v>1</v>
      </c>
      <c r="C60" s="3" t="s">
        <v>2</v>
      </c>
      <c r="D60" s="3" t="s">
        <v>3</v>
      </c>
      <c r="E60" s="3" t="s">
        <v>4</v>
      </c>
    </row>
    <row r="61" spans="2:5" x14ac:dyDescent="0.25">
      <c r="B61" s="28" t="s">
        <v>23</v>
      </c>
      <c r="C61" s="8" t="s">
        <v>24</v>
      </c>
      <c r="D61" s="5">
        <v>5</v>
      </c>
      <c r="E61" s="5" t="s">
        <v>18</v>
      </c>
    </row>
    <row r="62" spans="2:5" x14ac:dyDescent="0.25">
      <c r="B62" s="28"/>
      <c r="C62" s="8" t="s">
        <v>25</v>
      </c>
      <c r="D62" s="5">
        <v>5</v>
      </c>
      <c r="E62" s="5" t="s">
        <v>18</v>
      </c>
    </row>
    <row r="63" spans="2:5" x14ac:dyDescent="0.25">
      <c r="B63" s="24" t="s">
        <v>26</v>
      </c>
      <c r="C63" s="8" t="s">
        <v>27</v>
      </c>
      <c r="D63" s="5">
        <v>4</v>
      </c>
      <c r="E63" s="5" t="s">
        <v>18</v>
      </c>
    </row>
    <row r="64" spans="2:5" ht="30" x14ac:dyDescent="0.25">
      <c r="B64" s="24"/>
      <c r="C64" s="8" t="s">
        <v>28</v>
      </c>
      <c r="D64" s="5">
        <v>4</v>
      </c>
      <c r="E64" s="5" t="s">
        <v>18</v>
      </c>
    </row>
    <row r="65" spans="2:5" ht="45" x14ac:dyDescent="0.25">
      <c r="B65" s="6" t="s">
        <v>29</v>
      </c>
      <c r="C65" s="11" t="s">
        <v>30</v>
      </c>
      <c r="D65" s="5">
        <v>5</v>
      </c>
      <c r="E65" s="5" t="s">
        <v>18</v>
      </c>
    </row>
    <row r="66" spans="2:5" x14ac:dyDescent="0.25">
      <c r="B66" s="28" t="s">
        <v>31</v>
      </c>
      <c r="C66" s="8" t="s">
        <v>32</v>
      </c>
      <c r="D66" s="5">
        <v>2</v>
      </c>
      <c r="E66" s="5" t="s">
        <v>18</v>
      </c>
    </row>
    <row r="67" spans="2:5" x14ac:dyDescent="0.25">
      <c r="B67" s="28"/>
      <c r="C67" s="8" t="s">
        <v>33</v>
      </c>
      <c r="D67" s="5">
        <v>2</v>
      </c>
      <c r="E67" s="5" t="s">
        <v>18</v>
      </c>
    </row>
    <row r="68" spans="2:5" x14ac:dyDescent="0.25">
      <c r="B68" s="28" t="s">
        <v>34</v>
      </c>
      <c r="C68" s="8" t="s">
        <v>35</v>
      </c>
      <c r="D68" s="5">
        <v>1</v>
      </c>
      <c r="E68" s="5" t="s">
        <v>18</v>
      </c>
    </row>
    <row r="69" spans="2:5" x14ac:dyDescent="0.25">
      <c r="B69" s="28"/>
      <c r="C69" s="8" t="s">
        <v>36</v>
      </c>
      <c r="D69" s="5">
        <v>1</v>
      </c>
      <c r="E69" s="5" t="s">
        <v>18</v>
      </c>
    </row>
    <row r="70" spans="2:5" x14ac:dyDescent="0.25">
      <c r="B70" s="28" t="s">
        <v>20</v>
      </c>
      <c r="C70" s="8" t="s">
        <v>21</v>
      </c>
      <c r="D70" s="5">
        <v>1</v>
      </c>
      <c r="E70" s="5" t="s">
        <v>18</v>
      </c>
    </row>
    <row r="71" spans="2:5" x14ac:dyDescent="0.25">
      <c r="B71" s="28"/>
      <c r="C71" s="8" t="s">
        <v>22</v>
      </c>
      <c r="D71" s="5">
        <v>1</v>
      </c>
      <c r="E71" s="5" t="s">
        <v>18</v>
      </c>
    </row>
    <row r="72" spans="2:5" x14ac:dyDescent="0.25">
      <c r="B72" s="28" t="s">
        <v>77</v>
      </c>
      <c r="C72" s="8" t="s">
        <v>78</v>
      </c>
      <c r="D72" s="5">
        <v>1</v>
      </c>
      <c r="E72" s="5" t="s">
        <v>18</v>
      </c>
    </row>
    <row r="73" spans="2:5" x14ac:dyDescent="0.25">
      <c r="B73" s="28"/>
      <c r="C73" s="8" t="s">
        <v>79</v>
      </c>
      <c r="D73" s="5">
        <v>1</v>
      </c>
      <c r="E73" s="5" t="s">
        <v>18</v>
      </c>
    </row>
    <row r="74" spans="2:5" x14ac:dyDescent="0.25">
      <c r="B74" s="26" t="s">
        <v>80</v>
      </c>
      <c r="C74" s="26"/>
      <c r="D74" s="26"/>
      <c r="E74" s="26"/>
    </row>
    <row r="75" spans="2:5" x14ac:dyDescent="0.25">
      <c r="B75" s="3" t="s">
        <v>1</v>
      </c>
      <c r="C75" s="3" t="s">
        <v>2</v>
      </c>
      <c r="D75" s="3" t="s">
        <v>3</v>
      </c>
      <c r="E75" s="3" t="s">
        <v>4</v>
      </c>
    </row>
    <row r="76" spans="2:5" x14ac:dyDescent="0.25">
      <c r="B76" s="28" t="s">
        <v>23</v>
      </c>
      <c r="C76" s="8" t="s">
        <v>24</v>
      </c>
      <c r="D76" s="5">
        <v>4</v>
      </c>
      <c r="E76" s="5" t="s">
        <v>18</v>
      </c>
    </row>
    <row r="77" spans="2:5" x14ac:dyDescent="0.25">
      <c r="B77" s="28"/>
      <c r="C77" s="8" t="s">
        <v>25</v>
      </c>
      <c r="D77" s="5">
        <v>4</v>
      </c>
      <c r="E77" s="5" t="s">
        <v>18</v>
      </c>
    </row>
    <row r="78" spans="2:5" x14ac:dyDescent="0.25">
      <c r="B78" s="24" t="s">
        <v>26</v>
      </c>
      <c r="C78" s="8" t="s">
        <v>27</v>
      </c>
      <c r="D78" s="5">
        <v>3</v>
      </c>
      <c r="E78" s="5" t="s">
        <v>18</v>
      </c>
    </row>
    <row r="79" spans="2:5" ht="30" x14ac:dyDescent="0.25">
      <c r="B79" s="24"/>
      <c r="C79" s="8" t="s">
        <v>28</v>
      </c>
      <c r="D79" s="5">
        <v>3</v>
      </c>
      <c r="E79" s="5" t="s">
        <v>18</v>
      </c>
    </row>
    <row r="80" spans="2:5" ht="45" x14ac:dyDescent="0.25">
      <c r="B80" s="6" t="s">
        <v>29</v>
      </c>
      <c r="C80" s="11" t="s">
        <v>30</v>
      </c>
      <c r="D80" s="5">
        <v>4</v>
      </c>
      <c r="E80" s="5" t="s">
        <v>18</v>
      </c>
    </row>
    <row r="81" spans="2:5" x14ac:dyDescent="0.25">
      <c r="B81" s="28" t="s">
        <v>31</v>
      </c>
      <c r="C81" s="8" t="s">
        <v>32</v>
      </c>
      <c r="D81" s="5">
        <v>2</v>
      </c>
      <c r="E81" s="5" t="s">
        <v>18</v>
      </c>
    </row>
    <row r="82" spans="2:5" x14ac:dyDescent="0.25">
      <c r="B82" s="28"/>
      <c r="C82" s="8" t="s">
        <v>33</v>
      </c>
      <c r="D82" s="5">
        <v>2</v>
      </c>
      <c r="E82" s="5" t="s">
        <v>18</v>
      </c>
    </row>
    <row r="83" spans="2:5" x14ac:dyDescent="0.25">
      <c r="B83" s="28" t="s">
        <v>81</v>
      </c>
      <c r="C83" s="8" t="s">
        <v>82</v>
      </c>
      <c r="D83" s="5">
        <v>1</v>
      </c>
      <c r="E83" s="5" t="s">
        <v>18</v>
      </c>
    </row>
    <row r="84" spans="2:5" x14ac:dyDescent="0.25">
      <c r="B84" s="28"/>
      <c r="C84" s="8" t="s">
        <v>83</v>
      </c>
      <c r="D84" s="5">
        <v>1</v>
      </c>
      <c r="E84" s="5" t="s">
        <v>18</v>
      </c>
    </row>
    <row r="85" spans="2:5" x14ac:dyDescent="0.25">
      <c r="B85" s="28" t="s">
        <v>20</v>
      </c>
      <c r="C85" s="8" t="s">
        <v>21</v>
      </c>
      <c r="D85" s="5">
        <v>1</v>
      </c>
      <c r="E85" s="5" t="s">
        <v>18</v>
      </c>
    </row>
    <row r="86" spans="2:5" x14ac:dyDescent="0.25">
      <c r="B86" s="28"/>
      <c r="C86" s="8" t="s">
        <v>22</v>
      </c>
      <c r="D86" s="5">
        <v>1</v>
      </c>
      <c r="E86" s="5" t="s">
        <v>18</v>
      </c>
    </row>
    <row r="87" spans="2:5" ht="45" x14ac:dyDescent="0.25">
      <c r="B87" s="6" t="s">
        <v>19</v>
      </c>
      <c r="C87" s="11" t="s">
        <v>17</v>
      </c>
      <c r="D87" s="5">
        <v>1</v>
      </c>
      <c r="E87" s="5" t="s">
        <v>18</v>
      </c>
    </row>
    <row r="88" spans="2:5" x14ac:dyDescent="0.25">
      <c r="B88" s="26" t="s">
        <v>84</v>
      </c>
      <c r="C88" s="26"/>
      <c r="D88" s="26"/>
      <c r="E88" s="26"/>
    </row>
    <row r="89" spans="2:5" x14ac:dyDescent="0.25">
      <c r="B89" s="3" t="s">
        <v>1</v>
      </c>
      <c r="C89" s="3" t="s">
        <v>2</v>
      </c>
      <c r="D89" s="3" t="s">
        <v>3</v>
      </c>
      <c r="E89" s="3" t="s">
        <v>4</v>
      </c>
    </row>
    <row r="90" spans="2:5" x14ac:dyDescent="0.25">
      <c r="B90" s="23" t="s">
        <v>5</v>
      </c>
      <c r="C90" s="2" t="s">
        <v>6</v>
      </c>
      <c r="D90" s="5">
        <f>0.72*9</f>
        <v>6.4799999999999995</v>
      </c>
      <c r="E90" s="5" t="s">
        <v>11</v>
      </c>
    </row>
    <row r="91" spans="2:5" x14ac:dyDescent="0.25">
      <c r="B91" s="23"/>
      <c r="C91" s="2" t="s">
        <v>7</v>
      </c>
      <c r="D91" s="5">
        <f>0.72*9</f>
        <v>6.4799999999999995</v>
      </c>
      <c r="E91" s="5" t="s">
        <v>11</v>
      </c>
    </row>
    <row r="92" spans="2:5" ht="45" x14ac:dyDescent="0.25">
      <c r="B92" s="6" t="s">
        <v>29</v>
      </c>
      <c r="C92" s="11" t="s">
        <v>30</v>
      </c>
      <c r="D92" s="5">
        <v>2</v>
      </c>
      <c r="E92" s="5" t="s">
        <v>18</v>
      </c>
    </row>
    <row r="93" spans="2:5" x14ac:dyDescent="0.25">
      <c r="B93" s="24" t="s">
        <v>26</v>
      </c>
      <c r="C93" s="8" t="s">
        <v>27</v>
      </c>
      <c r="D93" s="5">
        <v>2</v>
      </c>
      <c r="E93" s="5" t="s">
        <v>18</v>
      </c>
    </row>
    <row r="94" spans="2:5" ht="30" x14ac:dyDescent="0.25">
      <c r="B94" s="24"/>
      <c r="C94" s="8" t="s">
        <v>28</v>
      </c>
      <c r="D94" s="5">
        <v>2</v>
      </c>
      <c r="E94" s="5" t="s">
        <v>18</v>
      </c>
    </row>
    <row r="95" spans="2:5" x14ac:dyDescent="0.25">
      <c r="B95" s="28" t="s">
        <v>31</v>
      </c>
      <c r="C95" s="8" t="s">
        <v>32</v>
      </c>
      <c r="D95" s="5">
        <v>1</v>
      </c>
      <c r="E95" s="5" t="s">
        <v>18</v>
      </c>
    </row>
    <row r="96" spans="2:5" x14ac:dyDescent="0.25">
      <c r="B96" s="28"/>
      <c r="C96" s="8" t="s">
        <v>33</v>
      </c>
      <c r="D96" s="5">
        <v>1</v>
      </c>
      <c r="E96" s="5" t="s">
        <v>18</v>
      </c>
    </row>
    <row r="97" spans="2:5" x14ac:dyDescent="0.25">
      <c r="B97" s="28" t="s">
        <v>34</v>
      </c>
      <c r="C97" s="8" t="s">
        <v>35</v>
      </c>
      <c r="D97" s="5">
        <v>1</v>
      </c>
      <c r="E97" s="5" t="s">
        <v>18</v>
      </c>
    </row>
    <row r="98" spans="2:5" x14ac:dyDescent="0.25">
      <c r="B98" s="28"/>
      <c r="C98" s="8" t="s">
        <v>36</v>
      </c>
      <c r="D98" s="5">
        <v>1</v>
      </c>
      <c r="E98" s="5" t="s">
        <v>18</v>
      </c>
    </row>
    <row r="99" spans="2:5" x14ac:dyDescent="0.25">
      <c r="B99" s="26" t="s">
        <v>85</v>
      </c>
      <c r="C99" s="26"/>
      <c r="D99" s="26"/>
      <c r="E99" s="26"/>
    </row>
    <row r="100" spans="2:5" x14ac:dyDescent="0.25">
      <c r="B100" s="3" t="s">
        <v>1</v>
      </c>
      <c r="C100" s="3" t="s">
        <v>2</v>
      </c>
      <c r="D100" s="3" t="s">
        <v>3</v>
      </c>
      <c r="E100" s="3" t="s">
        <v>4</v>
      </c>
    </row>
    <row r="101" spans="2:5" x14ac:dyDescent="0.25">
      <c r="B101" s="23" t="s">
        <v>5</v>
      </c>
      <c r="C101" s="2" t="s">
        <v>6</v>
      </c>
      <c r="D101" s="5">
        <f>0.72*6</f>
        <v>4.32</v>
      </c>
      <c r="E101" s="5" t="s">
        <v>11</v>
      </c>
    </row>
    <row r="102" spans="2:5" x14ac:dyDescent="0.25">
      <c r="B102" s="23"/>
      <c r="C102" s="2" t="s">
        <v>7</v>
      </c>
      <c r="D102" s="5">
        <f>0.72*6</f>
        <v>4.32</v>
      </c>
      <c r="E102" s="5" t="s">
        <v>11</v>
      </c>
    </row>
    <row r="103" spans="2:5" ht="45" x14ac:dyDescent="0.25">
      <c r="B103" s="6" t="s">
        <v>29</v>
      </c>
      <c r="C103" s="11" t="s">
        <v>30</v>
      </c>
      <c r="D103" s="5">
        <v>2</v>
      </c>
      <c r="E103" s="5" t="s">
        <v>18</v>
      </c>
    </row>
    <row r="104" spans="2:5" x14ac:dyDescent="0.25">
      <c r="B104" s="24" t="s">
        <v>26</v>
      </c>
      <c r="C104" s="8" t="s">
        <v>27</v>
      </c>
      <c r="D104" s="5">
        <v>1</v>
      </c>
      <c r="E104" s="5" t="s">
        <v>18</v>
      </c>
    </row>
    <row r="105" spans="2:5" ht="30" x14ac:dyDescent="0.25">
      <c r="B105" s="24"/>
      <c r="C105" s="8" t="s">
        <v>28</v>
      </c>
      <c r="D105" s="5">
        <v>1</v>
      </c>
      <c r="E105" s="5" t="s">
        <v>18</v>
      </c>
    </row>
    <row r="106" spans="2:5" x14ac:dyDescent="0.25">
      <c r="B106" s="28" t="s">
        <v>31</v>
      </c>
      <c r="C106" s="8" t="s">
        <v>32</v>
      </c>
      <c r="D106" s="5">
        <v>1</v>
      </c>
      <c r="E106" s="5" t="s">
        <v>18</v>
      </c>
    </row>
    <row r="107" spans="2:5" x14ac:dyDescent="0.25">
      <c r="B107" s="28"/>
      <c r="C107" s="8" t="s">
        <v>33</v>
      </c>
      <c r="D107" s="5">
        <v>1</v>
      </c>
      <c r="E107" s="5" t="s">
        <v>18</v>
      </c>
    </row>
    <row r="108" spans="2:5" x14ac:dyDescent="0.25">
      <c r="B108" s="28" t="s">
        <v>34</v>
      </c>
      <c r="C108" s="8" t="s">
        <v>35</v>
      </c>
      <c r="D108" s="5">
        <v>1</v>
      </c>
      <c r="E108" s="5" t="s">
        <v>18</v>
      </c>
    </row>
    <row r="109" spans="2:5" x14ac:dyDescent="0.25">
      <c r="B109" s="28"/>
      <c r="C109" s="8" t="s">
        <v>36</v>
      </c>
      <c r="D109" s="5">
        <v>1</v>
      </c>
      <c r="E109" s="5" t="s">
        <v>18</v>
      </c>
    </row>
    <row r="110" spans="2:5" x14ac:dyDescent="0.25">
      <c r="B110" s="27" t="s">
        <v>86</v>
      </c>
      <c r="C110" s="27"/>
      <c r="D110" s="27"/>
      <c r="E110" s="27"/>
    </row>
    <row r="111" spans="2:5" x14ac:dyDescent="0.25">
      <c r="B111" s="3" t="s">
        <v>1</v>
      </c>
      <c r="C111" s="3" t="s">
        <v>2</v>
      </c>
      <c r="D111" s="3" t="s">
        <v>3</v>
      </c>
      <c r="E111" s="3" t="s">
        <v>4</v>
      </c>
    </row>
    <row r="112" spans="2:5" x14ac:dyDescent="0.25">
      <c r="B112" s="30" t="s">
        <v>87</v>
      </c>
      <c r="C112" s="8" t="s">
        <v>89</v>
      </c>
      <c r="D112" s="5">
        <v>1</v>
      </c>
      <c r="E112" s="5" t="s">
        <v>18</v>
      </c>
    </row>
    <row r="113" spans="2:6" ht="30" x14ac:dyDescent="0.25">
      <c r="B113" s="30"/>
      <c r="C113" s="8" t="s">
        <v>90</v>
      </c>
      <c r="D113" s="5">
        <v>1</v>
      </c>
      <c r="E113" s="5" t="s">
        <v>18</v>
      </c>
    </row>
    <row r="114" spans="2:6" x14ac:dyDescent="0.25">
      <c r="B114" s="30"/>
      <c r="C114" s="8" t="s">
        <v>88</v>
      </c>
      <c r="D114" s="5">
        <f>1.8*2.4</f>
        <v>4.32</v>
      </c>
      <c r="E114" s="5" t="s">
        <v>11</v>
      </c>
    </row>
    <row r="115" spans="2:6" x14ac:dyDescent="0.25">
      <c r="B115" s="27" t="s">
        <v>95</v>
      </c>
      <c r="C115" s="27"/>
      <c r="D115" s="27"/>
      <c r="E115" s="27"/>
    </row>
    <row r="116" spans="2:6" x14ac:dyDescent="0.25">
      <c r="B116" s="3" t="s">
        <v>1</v>
      </c>
      <c r="C116" s="3" t="s">
        <v>2</v>
      </c>
      <c r="D116" s="3" t="s">
        <v>3</v>
      </c>
      <c r="E116" s="3" t="s">
        <v>4</v>
      </c>
    </row>
    <row r="117" spans="2:6" ht="30" x14ac:dyDescent="0.25">
      <c r="B117" s="6" t="s">
        <v>96</v>
      </c>
      <c r="C117" s="8" t="s">
        <v>97</v>
      </c>
      <c r="D117" s="10"/>
      <c r="E117" s="10"/>
    </row>
    <row r="118" spans="2:6" x14ac:dyDescent="0.25">
      <c r="B118" s="6" t="s">
        <v>105</v>
      </c>
      <c r="C118" s="11"/>
      <c r="D118" s="10"/>
      <c r="E118" s="10"/>
    </row>
    <row r="119" spans="2:6" x14ac:dyDescent="0.25">
      <c r="B119" s="29" t="s">
        <v>9</v>
      </c>
      <c r="C119" s="29"/>
      <c r="D119" s="29"/>
      <c r="E119" s="29"/>
      <c r="F119" s="9"/>
    </row>
    <row r="120" spans="2:6" x14ac:dyDescent="0.25">
      <c r="B120" s="27" t="s">
        <v>10</v>
      </c>
      <c r="C120" s="27"/>
      <c r="D120" s="27"/>
      <c r="E120" s="27"/>
      <c r="F120" s="9"/>
    </row>
    <row r="121" spans="2:6" x14ac:dyDescent="0.25">
      <c r="B121" s="3" t="s">
        <v>1</v>
      </c>
      <c r="C121" s="3" t="s">
        <v>2</v>
      </c>
      <c r="D121" s="3" t="s">
        <v>3</v>
      </c>
      <c r="E121" s="3" t="s">
        <v>4</v>
      </c>
      <c r="F121" s="9"/>
    </row>
    <row r="122" spans="2:6" x14ac:dyDescent="0.25">
      <c r="B122" s="23" t="s">
        <v>5</v>
      </c>
      <c r="C122" s="2" t="s">
        <v>6</v>
      </c>
      <c r="D122" s="5">
        <f>0.72*40</f>
        <v>28.799999999999997</v>
      </c>
      <c r="E122" s="5" t="s">
        <v>11</v>
      </c>
      <c r="F122" s="9"/>
    </row>
    <row r="123" spans="2:6" x14ac:dyDescent="0.25">
      <c r="B123" s="23"/>
      <c r="C123" s="2" t="s">
        <v>7</v>
      </c>
      <c r="D123" s="5">
        <f>0.72*40</f>
        <v>28.799999999999997</v>
      </c>
      <c r="E123" s="5" t="s">
        <v>11</v>
      </c>
      <c r="F123" s="9"/>
    </row>
    <row r="124" spans="2:6" x14ac:dyDescent="0.25">
      <c r="B124" s="2" t="s">
        <v>12</v>
      </c>
      <c r="C124" s="2"/>
      <c r="D124" s="2"/>
      <c r="E124" s="2"/>
      <c r="F124" s="9"/>
    </row>
    <row r="125" spans="2:6" x14ac:dyDescent="0.25">
      <c r="B125" s="2" t="s">
        <v>1</v>
      </c>
      <c r="C125" s="2" t="s">
        <v>2</v>
      </c>
      <c r="D125" s="5" t="s">
        <v>3</v>
      </c>
      <c r="E125" s="5" t="s">
        <v>4</v>
      </c>
      <c r="F125" s="9"/>
    </row>
    <row r="126" spans="2:6" x14ac:dyDescent="0.25">
      <c r="B126" s="23" t="s">
        <v>5</v>
      </c>
      <c r="C126" s="2" t="s">
        <v>6</v>
      </c>
      <c r="D126" s="5">
        <f>0.72*12</f>
        <v>8.64</v>
      </c>
      <c r="E126" s="5" t="s">
        <v>11</v>
      </c>
    </row>
    <row r="127" spans="2:6" x14ac:dyDescent="0.25">
      <c r="B127" s="23"/>
      <c r="C127" s="2" t="s">
        <v>7</v>
      </c>
      <c r="D127" s="5">
        <f>0.72*12</f>
        <v>8.64</v>
      </c>
      <c r="E127" s="5" t="s">
        <v>11</v>
      </c>
    </row>
    <row r="128" spans="2:6" x14ac:dyDescent="0.25">
      <c r="B128" s="27" t="s">
        <v>13</v>
      </c>
      <c r="C128" s="27"/>
      <c r="D128" s="27"/>
      <c r="E128" s="27"/>
    </row>
    <row r="129" spans="2:5" x14ac:dyDescent="0.25">
      <c r="B129" s="3" t="s">
        <v>1</v>
      </c>
      <c r="C129" s="3" t="s">
        <v>2</v>
      </c>
      <c r="D129" s="3" t="s">
        <v>3</v>
      </c>
      <c r="E129" s="3" t="s">
        <v>4</v>
      </c>
    </row>
    <row r="130" spans="2:5" x14ac:dyDescent="0.25">
      <c r="B130" s="23" t="s">
        <v>5</v>
      </c>
      <c r="C130" s="2" t="s">
        <v>6</v>
      </c>
      <c r="D130" s="5">
        <f>0.72*30</f>
        <v>21.599999999999998</v>
      </c>
      <c r="E130" s="5" t="s">
        <v>11</v>
      </c>
    </row>
    <row r="131" spans="2:5" x14ac:dyDescent="0.25">
      <c r="B131" s="23"/>
      <c r="C131" s="2" t="s">
        <v>7</v>
      </c>
      <c r="D131" s="5">
        <f>0.72*30</f>
        <v>21.599999999999998</v>
      </c>
      <c r="E131" s="5" t="s">
        <v>11</v>
      </c>
    </row>
    <row r="132" spans="2:5" x14ac:dyDescent="0.25">
      <c r="B132" s="25" t="s">
        <v>14</v>
      </c>
      <c r="C132" s="25"/>
      <c r="D132" s="25"/>
      <c r="E132" s="25"/>
    </row>
    <row r="133" spans="2:5" x14ac:dyDescent="0.25">
      <c r="B133" s="3" t="s">
        <v>1</v>
      </c>
      <c r="C133" s="3" t="s">
        <v>2</v>
      </c>
      <c r="D133" s="3" t="s">
        <v>3</v>
      </c>
      <c r="E133" s="3" t="s">
        <v>4</v>
      </c>
    </row>
    <row r="134" spans="2:5" x14ac:dyDescent="0.25">
      <c r="B134" s="23" t="s">
        <v>5</v>
      </c>
      <c r="C134" s="2" t="s">
        <v>6</v>
      </c>
      <c r="D134" s="5">
        <f>0.72*15</f>
        <v>10.799999999999999</v>
      </c>
      <c r="E134" s="5" t="s">
        <v>11</v>
      </c>
    </row>
    <row r="135" spans="2:5" x14ac:dyDescent="0.25">
      <c r="B135" s="23"/>
      <c r="C135" s="2" t="s">
        <v>7</v>
      </c>
      <c r="D135" s="5">
        <f>0.72*15</f>
        <v>10.799999999999999</v>
      </c>
      <c r="E135" s="5" t="s">
        <v>11</v>
      </c>
    </row>
    <row r="136" spans="2:5" x14ac:dyDescent="0.25">
      <c r="B136" s="25" t="s">
        <v>15</v>
      </c>
      <c r="C136" s="25"/>
      <c r="D136" s="25"/>
      <c r="E136" s="25"/>
    </row>
    <row r="137" spans="2:5" x14ac:dyDescent="0.25">
      <c r="B137" s="3" t="s">
        <v>1</v>
      </c>
      <c r="C137" s="3" t="s">
        <v>2</v>
      </c>
      <c r="D137" s="3" t="s">
        <v>3</v>
      </c>
      <c r="E137" s="3" t="s">
        <v>4</v>
      </c>
    </row>
    <row r="138" spans="2:5" x14ac:dyDescent="0.25">
      <c r="B138" s="23" t="s">
        <v>5</v>
      </c>
      <c r="C138" s="2" t="s">
        <v>6</v>
      </c>
      <c r="D138" s="5">
        <f>0.72*30</f>
        <v>21.599999999999998</v>
      </c>
      <c r="E138" s="5" t="s">
        <v>11</v>
      </c>
    </row>
    <row r="139" spans="2:5" x14ac:dyDescent="0.25">
      <c r="B139" s="23"/>
      <c r="C139" s="2" t="s">
        <v>7</v>
      </c>
      <c r="D139" s="5">
        <f>0.72*30</f>
        <v>21.599999999999998</v>
      </c>
      <c r="E139" s="5" t="s">
        <v>11</v>
      </c>
    </row>
    <row r="140" spans="2:5" x14ac:dyDescent="0.25">
      <c r="B140" s="31" t="s">
        <v>16</v>
      </c>
      <c r="C140" s="31"/>
      <c r="D140" s="31"/>
      <c r="E140" s="31"/>
    </row>
    <row r="141" spans="2:5" x14ac:dyDescent="0.25">
      <c r="B141" s="2" t="s">
        <v>1</v>
      </c>
      <c r="C141" s="2" t="s">
        <v>2</v>
      </c>
      <c r="D141" s="5" t="s">
        <v>3</v>
      </c>
      <c r="E141" s="5" t="s">
        <v>4</v>
      </c>
    </row>
    <row r="142" spans="2:5" x14ac:dyDescent="0.25">
      <c r="B142" s="23" t="s">
        <v>5</v>
      </c>
      <c r="C142" s="2" t="s">
        <v>6</v>
      </c>
      <c r="D142" s="5">
        <f>0.72*10</f>
        <v>7.1999999999999993</v>
      </c>
      <c r="E142" s="5" t="s">
        <v>11</v>
      </c>
    </row>
    <row r="143" spans="2:5" x14ac:dyDescent="0.25">
      <c r="B143" s="23"/>
      <c r="C143" s="2" t="s">
        <v>7</v>
      </c>
      <c r="D143" s="5">
        <f>0.72*10</f>
        <v>7.1999999999999993</v>
      </c>
      <c r="E143" s="5" t="s">
        <v>11</v>
      </c>
    </row>
    <row r="144" spans="2:5" x14ac:dyDescent="0.25">
      <c r="B144" s="25" t="s">
        <v>91</v>
      </c>
      <c r="C144" s="25"/>
      <c r="D144" s="25"/>
      <c r="E144" s="25"/>
    </row>
    <row r="145" spans="2:5" x14ac:dyDescent="0.25">
      <c r="B145" s="3" t="s">
        <v>1</v>
      </c>
      <c r="C145" s="3" t="s">
        <v>2</v>
      </c>
      <c r="D145" s="3" t="s">
        <v>3</v>
      </c>
      <c r="E145" s="3" t="s">
        <v>4</v>
      </c>
    </row>
    <row r="146" spans="2:5" ht="45" x14ac:dyDescent="0.25">
      <c r="B146" s="6" t="s">
        <v>19</v>
      </c>
      <c r="C146" s="11" t="s">
        <v>17</v>
      </c>
      <c r="D146" s="5">
        <v>1</v>
      </c>
      <c r="E146" s="5" t="s">
        <v>18</v>
      </c>
    </row>
    <row r="147" spans="2:5" x14ac:dyDescent="0.25">
      <c r="B147" s="28" t="s">
        <v>20</v>
      </c>
      <c r="C147" s="8" t="s">
        <v>21</v>
      </c>
      <c r="D147" s="5">
        <v>1</v>
      </c>
      <c r="E147" s="5" t="s">
        <v>18</v>
      </c>
    </row>
    <row r="148" spans="2:5" x14ac:dyDescent="0.25">
      <c r="B148" s="28"/>
      <c r="C148" s="8" t="s">
        <v>22</v>
      </c>
      <c r="D148" s="5">
        <v>1</v>
      </c>
      <c r="E148" s="5" t="s">
        <v>18</v>
      </c>
    </row>
    <row r="149" spans="2:5" x14ac:dyDescent="0.25">
      <c r="B149" s="28" t="s">
        <v>23</v>
      </c>
      <c r="C149" s="8" t="s">
        <v>24</v>
      </c>
      <c r="D149" s="5">
        <v>1</v>
      </c>
      <c r="E149" s="5" t="s">
        <v>18</v>
      </c>
    </row>
    <row r="150" spans="2:5" x14ac:dyDescent="0.25">
      <c r="B150" s="28"/>
      <c r="C150" s="8" t="s">
        <v>25</v>
      </c>
      <c r="D150" s="5">
        <v>1</v>
      </c>
      <c r="E150" s="5" t="s">
        <v>18</v>
      </c>
    </row>
    <row r="151" spans="2:5" x14ac:dyDescent="0.25">
      <c r="B151" s="25" t="s">
        <v>92</v>
      </c>
      <c r="C151" s="25"/>
      <c r="D151" s="25"/>
      <c r="E151" s="25"/>
    </row>
    <row r="152" spans="2:5" x14ac:dyDescent="0.25">
      <c r="B152" s="3" t="s">
        <v>1</v>
      </c>
      <c r="C152" s="3" t="s">
        <v>2</v>
      </c>
      <c r="D152" s="3" t="s">
        <v>3</v>
      </c>
      <c r="E152" s="3" t="s">
        <v>4</v>
      </c>
    </row>
    <row r="153" spans="2:5" ht="45" x14ac:dyDescent="0.25">
      <c r="B153" s="6" t="s">
        <v>19</v>
      </c>
      <c r="C153" s="11" t="s">
        <v>17</v>
      </c>
      <c r="D153" s="5">
        <v>1</v>
      </c>
      <c r="E153" s="5" t="s">
        <v>18</v>
      </c>
    </row>
    <row r="154" spans="2:5" x14ac:dyDescent="0.25">
      <c r="B154" s="28" t="s">
        <v>23</v>
      </c>
      <c r="C154" s="8" t="s">
        <v>24</v>
      </c>
      <c r="D154" s="5">
        <v>1</v>
      </c>
      <c r="E154" s="5" t="s">
        <v>18</v>
      </c>
    </row>
    <row r="155" spans="2:5" x14ac:dyDescent="0.25">
      <c r="B155" s="28"/>
      <c r="C155" s="8" t="s">
        <v>25</v>
      </c>
      <c r="D155" s="5">
        <v>1</v>
      </c>
      <c r="E155" s="5" t="s">
        <v>18</v>
      </c>
    </row>
    <row r="156" spans="2:5" x14ac:dyDescent="0.25">
      <c r="B156" s="25" t="s">
        <v>93</v>
      </c>
      <c r="C156" s="25"/>
      <c r="D156" s="25"/>
      <c r="E156" s="25"/>
    </row>
    <row r="157" spans="2:5" x14ac:dyDescent="0.25">
      <c r="B157" s="3" t="s">
        <v>1</v>
      </c>
      <c r="C157" s="3" t="s">
        <v>2</v>
      </c>
      <c r="D157" s="3" t="s">
        <v>3</v>
      </c>
      <c r="E157" s="3" t="s">
        <v>4</v>
      </c>
    </row>
    <row r="158" spans="2:5" x14ac:dyDescent="0.25">
      <c r="B158" s="28" t="s">
        <v>23</v>
      </c>
      <c r="C158" s="8" t="s">
        <v>24</v>
      </c>
      <c r="D158" s="5">
        <v>2</v>
      </c>
      <c r="E158" s="5" t="s">
        <v>18</v>
      </c>
    </row>
    <row r="159" spans="2:5" x14ac:dyDescent="0.25">
      <c r="B159" s="28"/>
      <c r="C159" s="8" t="s">
        <v>25</v>
      </c>
      <c r="D159" s="5">
        <v>2</v>
      </c>
      <c r="E159" s="5" t="s">
        <v>18</v>
      </c>
    </row>
    <row r="160" spans="2:5" x14ac:dyDescent="0.25">
      <c r="B160" s="24" t="s">
        <v>26</v>
      </c>
      <c r="C160" s="8" t="s">
        <v>27</v>
      </c>
      <c r="D160" s="5">
        <v>2</v>
      </c>
      <c r="E160" s="5" t="s">
        <v>18</v>
      </c>
    </row>
    <row r="161" spans="2:5" ht="30" x14ac:dyDescent="0.25">
      <c r="B161" s="24"/>
      <c r="C161" s="8" t="s">
        <v>28</v>
      </c>
      <c r="D161" s="5">
        <v>2</v>
      </c>
      <c r="E161" s="5" t="s">
        <v>18</v>
      </c>
    </row>
    <row r="162" spans="2:5" ht="45" x14ac:dyDescent="0.25">
      <c r="B162" s="6" t="s">
        <v>29</v>
      </c>
      <c r="C162" s="11" t="s">
        <v>30</v>
      </c>
      <c r="D162" s="5">
        <v>2</v>
      </c>
      <c r="E162" s="5" t="s">
        <v>18</v>
      </c>
    </row>
    <row r="163" spans="2:5" x14ac:dyDescent="0.25">
      <c r="B163" s="28" t="s">
        <v>31</v>
      </c>
      <c r="C163" s="8" t="s">
        <v>32</v>
      </c>
      <c r="D163" s="5">
        <v>1</v>
      </c>
      <c r="E163" s="5" t="s">
        <v>18</v>
      </c>
    </row>
    <row r="164" spans="2:5" x14ac:dyDescent="0.25">
      <c r="B164" s="28"/>
      <c r="C164" s="8" t="s">
        <v>33</v>
      </c>
      <c r="D164" s="5">
        <v>1</v>
      </c>
      <c r="E164" s="5" t="s">
        <v>18</v>
      </c>
    </row>
    <row r="165" spans="2:5" x14ac:dyDescent="0.25">
      <c r="B165" s="28" t="s">
        <v>34</v>
      </c>
      <c r="C165" s="8" t="s">
        <v>35</v>
      </c>
      <c r="D165" s="5">
        <v>1</v>
      </c>
      <c r="E165" s="5" t="s">
        <v>18</v>
      </c>
    </row>
    <row r="166" spans="2:5" x14ac:dyDescent="0.25">
      <c r="B166" s="28"/>
      <c r="C166" s="8" t="s">
        <v>36</v>
      </c>
      <c r="D166" s="5">
        <v>1</v>
      </c>
      <c r="E166" s="5" t="s">
        <v>18</v>
      </c>
    </row>
    <row r="167" spans="2:5" x14ac:dyDescent="0.25">
      <c r="B167" s="28" t="s">
        <v>20</v>
      </c>
      <c r="C167" s="8" t="s">
        <v>21</v>
      </c>
      <c r="D167" s="5">
        <v>1</v>
      </c>
      <c r="E167" s="5" t="s">
        <v>18</v>
      </c>
    </row>
    <row r="168" spans="2:5" x14ac:dyDescent="0.25">
      <c r="B168" s="28"/>
      <c r="C168" s="8" t="s">
        <v>22</v>
      </c>
      <c r="D168" s="5">
        <v>1</v>
      </c>
      <c r="E168" s="5" t="s">
        <v>18</v>
      </c>
    </row>
    <row r="169" spans="2:5" x14ac:dyDescent="0.25">
      <c r="B169" s="25" t="s">
        <v>94</v>
      </c>
      <c r="C169" s="25"/>
      <c r="D169" s="25"/>
      <c r="E169" s="25"/>
    </row>
    <row r="170" spans="2:5" x14ac:dyDescent="0.25">
      <c r="B170" s="3" t="s">
        <v>1</v>
      </c>
      <c r="C170" s="3" t="s">
        <v>2</v>
      </c>
      <c r="D170" s="3" t="s">
        <v>3</v>
      </c>
      <c r="E170" s="3" t="s">
        <v>4</v>
      </c>
    </row>
    <row r="171" spans="2:5" x14ac:dyDescent="0.25">
      <c r="B171" s="28" t="s">
        <v>23</v>
      </c>
      <c r="C171" s="8" t="s">
        <v>24</v>
      </c>
      <c r="D171" s="5">
        <v>3</v>
      </c>
      <c r="E171" s="5" t="s">
        <v>18</v>
      </c>
    </row>
    <row r="172" spans="2:5" x14ac:dyDescent="0.25">
      <c r="B172" s="28"/>
      <c r="C172" s="8" t="s">
        <v>25</v>
      </c>
      <c r="D172" s="5">
        <v>3</v>
      </c>
      <c r="E172" s="5" t="s">
        <v>18</v>
      </c>
    </row>
    <row r="173" spans="2:5" x14ac:dyDescent="0.25">
      <c r="B173" s="24" t="s">
        <v>26</v>
      </c>
      <c r="C173" s="8" t="s">
        <v>27</v>
      </c>
      <c r="D173" s="5">
        <v>3</v>
      </c>
      <c r="E173" s="5" t="s">
        <v>18</v>
      </c>
    </row>
    <row r="174" spans="2:5" ht="30" x14ac:dyDescent="0.25">
      <c r="B174" s="24"/>
      <c r="C174" s="8" t="s">
        <v>28</v>
      </c>
      <c r="D174" s="5">
        <v>3</v>
      </c>
      <c r="E174" s="5" t="s">
        <v>18</v>
      </c>
    </row>
    <row r="175" spans="2:5" ht="45" x14ac:dyDescent="0.25">
      <c r="B175" s="6" t="s">
        <v>29</v>
      </c>
      <c r="C175" s="11" t="s">
        <v>30</v>
      </c>
      <c r="D175" s="5">
        <v>3</v>
      </c>
      <c r="E175" s="5" t="s">
        <v>18</v>
      </c>
    </row>
    <row r="176" spans="2:5" x14ac:dyDescent="0.25">
      <c r="B176" s="28" t="s">
        <v>31</v>
      </c>
      <c r="C176" s="8" t="s">
        <v>32</v>
      </c>
      <c r="D176" s="5">
        <v>2</v>
      </c>
      <c r="E176" s="5" t="s">
        <v>18</v>
      </c>
    </row>
    <row r="177" spans="2:5" x14ac:dyDescent="0.25">
      <c r="B177" s="28"/>
      <c r="C177" s="8" t="s">
        <v>33</v>
      </c>
      <c r="D177" s="5">
        <v>2</v>
      </c>
      <c r="E177" s="5" t="s">
        <v>18</v>
      </c>
    </row>
    <row r="178" spans="2:5" x14ac:dyDescent="0.25">
      <c r="B178" s="28" t="s">
        <v>34</v>
      </c>
      <c r="C178" s="8" t="s">
        <v>35</v>
      </c>
      <c r="D178" s="5">
        <v>1</v>
      </c>
      <c r="E178" s="5" t="s">
        <v>18</v>
      </c>
    </row>
    <row r="179" spans="2:5" x14ac:dyDescent="0.25">
      <c r="B179" s="28"/>
      <c r="C179" s="8" t="s">
        <v>36</v>
      </c>
      <c r="D179" s="5">
        <v>1</v>
      </c>
      <c r="E179" s="5" t="s">
        <v>18</v>
      </c>
    </row>
    <row r="180" spans="2:5" x14ac:dyDescent="0.25">
      <c r="B180" s="28" t="s">
        <v>20</v>
      </c>
      <c r="C180" s="8" t="s">
        <v>21</v>
      </c>
      <c r="D180" s="5">
        <v>1</v>
      </c>
      <c r="E180" s="5" t="s">
        <v>18</v>
      </c>
    </row>
    <row r="181" spans="2:5" x14ac:dyDescent="0.25">
      <c r="B181" s="28"/>
      <c r="C181" s="8" t="s">
        <v>22</v>
      </c>
      <c r="D181" s="5">
        <v>1</v>
      </c>
      <c r="E181" s="5" t="s">
        <v>18</v>
      </c>
    </row>
    <row r="182" spans="2:5" x14ac:dyDescent="0.25">
      <c r="B182" s="25" t="s">
        <v>49</v>
      </c>
      <c r="C182" s="25"/>
      <c r="D182" s="25"/>
      <c r="E182" s="25"/>
    </row>
    <row r="183" spans="2:5" x14ac:dyDescent="0.25">
      <c r="B183" s="3" t="s">
        <v>1</v>
      </c>
      <c r="C183" s="3" t="s">
        <v>2</v>
      </c>
      <c r="D183" s="3" t="s">
        <v>3</v>
      </c>
      <c r="E183" s="3" t="s">
        <v>4</v>
      </c>
    </row>
    <row r="184" spans="2:5" x14ac:dyDescent="0.25">
      <c r="B184" s="2" t="s">
        <v>37</v>
      </c>
      <c r="C184" s="8" t="s">
        <v>38</v>
      </c>
      <c r="D184" s="5">
        <f>3.2*1.25*0.4</f>
        <v>1.6</v>
      </c>
      <c r="E184" s="5" t="s">
        <v>39</v>
      </c>
    </row>
    <row r="185" spans="2:5" x14ac:dyDescent="0.25">
      <c r="B185" s="28" t="s">
        <v>41</v>
      </c>
      <c r="C185" s="2" t="s">
        <v>40</v>
      </c>
      <c r="D185" s="5">
        <f>3.6*5.9</f>
        <v>21.240000000000002</v>
      </c>
      <c r="E185" s="5" t="s">
        <v>11</v>
      </c>
    </row>
    <row r="186" spans="2:5" x14ac:dyDescent="0.25">
      <c r="B186" s="28"/>
      <c r="C186" s="8" t="s">
        <v>43</v>
      </c>
      <c r="D186" s="5">
        <f>3.6*5.9</f>
        <v>21.240000000000002</v>
      </c>
      <c r="E186" s="5" t="s">
        <v>11</v>
      </c>
    </row>
    <row r="187" spans="2:5" x14ac:dyDescent="0.25">
      <c r="B187" s="28"/>
      <c r="C187" s="8" t="s">
        <v>42</v>
      </c>
      <c r="D187" s="5">
        <f>3.6*5.9</f>
        <v>21.240000000000002</v>
      </c>
      <c r="E187" s="5" t="s">
        <v>11</v>
      </c>
    </row>
    <row r="188" spans="2:5" x14ac:dyDescent="0.25">
      <c r="B188" s="28"/>
      <c r="C188" s="8" t="s">
        <v>44</v>
      </c>
      <c r="D188" s="5">
        <f>3.6+3.6+5.9+5.9</f>
        <v>19</v>
      </c>
      <c r="E188" s="5" t="s">
        <v>46</v>
      </c>
    </row>
    <row r="189" spans="2:5" x14ac:dyDescent="0.25">
      <c r="B189" s="28"/>
      <c r="C189" s="8" t="s">
        <v>45</v>
      </c>
      <c r="D189" s="5">
        <f>3.6+3.6+5.9+5.9</f>
        <v>19</v>
      </c>
      <c r="E189" s="5" t="s">
        <v>46</v>
      </c>
    </row>
    <row r="190" spans="2:5" x14ac:dyDescent="0.25">
      <c r="B190" s="28" t="s">
        <v>20</v>
      </c>
      <c r="C190" s="8" t="s">
        <v>21</v>
      </c>
      <c r="D190" s="5">
        <v>1</v>
      </c>
      <c r="E190" s="5" t="s">
        <v>18</v>
      </c>
    </row>
    <row r="191" spans="2:5" x14ac:dyDescent="0.25">
      <c r="B191" s="28"/>
      <c r="C191" s="8" t="s">
        <v>22</v>
      </c>
      <c r="D191" s="5">
        <v>1</v>
      </c>
      <c r="E191" s="5" t="s">
        <v>18</v>
      </c>
    </row>
    <row r="192" spans="2:5" ht="30" x14ac:dyDescent="0.25">
      <c r="B192" s="6" t="s">
        <v>47</v>
      </c>
      <c r="C192" s="8" t="s">
        <v>48</v>
      </c>
      <c r="D192" s="5">
        <v>1</v>
      </c>
      <c r="E192" s="5" t="s">
        <v>18</v>
      </c>
    </row>
    <row r="193" spans="2:5" x14ac:dyDescent="0.25">
      <c r="B193" s="25" t="s">
        <v>52</v>
      </c>
      <c r="C193" s="25"/>
      <c r="D193" s="25"/>
      <c r="E193" s="25"/>
    </row>
    <row r="194" spans="2:5" x14ac:dyDescent="0.25">
      <c r="B194" s="3" t="s">
        <v>1</v>
      </c>
      <c r="C194" s="3" t="s">
        <v>2</v>
      </c>
      <c r="D194" s="3" t="s">
        <v>3</v>
      </c>
      <c r="E194" s="3" t="s">
        <v>4</v>
      </c>
    </row>
    <row r="195" spans="2:5" ht="30" x14ac:dyDescent="0.25">
      <c r="B195" s="8" t="s">
        <v>50</v>
      </c>
      <c r="C195" s="7" t="s">
        <v>51</v>
      </c>
      <c r="D195" s="5">
        <v>1</v>
      </c>
      <c r="E195" s="5" t="s">
        <v>18</v>
      </c>
    </row>
    <row r="196" spans="2:5" x14ac:dyDescent="0.25">
      <c r="B196" s="28" t="s">
        <v>20</v>
      </c>
      <c r="C196" s="8" t="s">
        <v>21</v>
      </c>
      <c r="D196" s="5">
        <v>1</v>
      </c>
      <c r="E196" s="5" t="s">
        <v>18</v>
      </c>
    </row>
    <row r="197" spans="2:5" x14ac:dyDescent="0.25">
      <c r="B197" s="28"/>
      <c r="C197" s="8" t="s">
        <v>22</v>
      </c>
      <c r="D197" s="5">
        <v>1</v>
      </c>
      <c r="E197" s="5" t="s">
        <v>18</v>
      </c>
    </row>
    <row r="198" spans="2:5" x14ac:dyDescent="0.25">
      <c r="B198" s="24" t="s">
        <v>26</v>
      </c>
      <c r="C198" s="8" t="s">
        <v>27</v>
      </c>
      <c r="D198" s="5">
        <v>1</v>
      </c>
      <c r="E198" s="5" t="s">
        <v>18</v>
      </c>
    </row>
    <row r="199" spans="2:5" ht="30" x14ac:dyDescent="0.25">
      <c r="B199" s="24"/>
      <c r="C199" s="8" t="s">
        <v>28</v>
      </c>
      <c r="D199" s="5">
        <v>1</v>
      </c>
      <c r="E199" s="5" t="s">
        <v>18</v>
      </c>
    </row>
    <row r="200" spans="2:5" x14ac:dyDescent="0.25">
      <c r="B200" s="25" t="s">
        <v>103</v>
      </c>
      <c r="C200" s="25"/>
      <c r="D200" s="25"/>
      <c r="E200" s="25"/>
    </row>
    <row r="201" spans="2:5" x14ac:dyDescent="0.25">
      <c r="B201" s="2" t="s">
        <v>104</v>
      </c>
      <c r="C201" s="12"/>
      <c r="D201" s="10"/>
      <c r="E201" s="10"/>
    </row>
    <row r="202" spans="2:5" x14ac:dyDescent="0.25">
      <c r="B202" s="29" t="s">
        <v>98</v>
      </c>
      <c r="C202" s="29"/>
      <c r="D202" s="29"/>
      <c r="E202" s="29"/>
    </row>
    <row r="203" spans="2:5" x14ac:dyDescent="0.25">
      <c r="B203" s="3" t="s">
        <v>1</v>
      </c>
      <c r="C203" s="3" t="s">
        <v>2</v>
      </c>
      <c r="D203" s="3" t="s">
        <v>3</v>
      </c>
      <c r="E203" s="3" t="s">
        <v>4</v>
      </c>
    </row>
    <row r="204" spans="2:5" ht="75" x14ac:dyDescent="0.25">
      <c r="B204" s="6" t="s">
        <v>99</v>
      </c>
      <c r="C204" s="11" t="s">
        <v>102</v>
      </c>
      <c r="D204" s="10"/>
      <c r="E204" s="10"/>
    </row>
    <row r="205" spans="2:5" ht="30" x14ac:dyDescent="0.25">
      <c r="B205" s="6" t="s">
        <v>100</v>
      </c>
      <c r="C205" s="11" t="s">
        <v>101</v>
      </c>
      <c r="D205" s="10"/>
      <c r="E205" s="10"/>
    </row>
  </sheetData>
  <mergeCells count="90">
    <mergeCell ref="B2:E2"/>
    <mergeCell ref="B3:E3"/>
    <mergeCell ref="B119:E119"/>
    <mergeCell ref="B120:E120"/>
    <mergeCell ref="B115:E115"/>
    <mergeCell ref="B88:E88"/>
    <mergeCell ref="B90:B91"/>
    <mergeCell ref="B93:B94"/>
    <mergeCell ref="B95:B96"/>
    <mergeCell ref="B97:B98"/>
    <mergeCell ref="B99:E99"/>
    <mergeCell ref="B76:B77"/>
    <mergeCell ref="B78:B79"/>
    <mergeCell ref="B81:B82"/>
    <mergeCell ref="B83:B84"/>
    <mergeCell ref="B85:B86"/>
    <mergeCell ref="B202:E202"/>
    <mergeCell ref="B200:E200"/>
    <mergeCell ref="B101:B102"/>
    <mergeCell ref="B104:B105"/>
    <mergeCell ref="B106:B107"/>
    <mergeCell ref="B108:B109"/>
    <mergeCell ref="B110:E110"/>
    <mergeCell ref="B112:B114"/>
    <mergeCell ref="B198:B199"/>
    <mergeCell ref="B190:B191"/>
    <mergeCell ref="B193:E193"/>
    <mergeCell ref="B196:B197"/>
    <mergeCell ref="B165:B166"/>
    <mergeCell ref="B136:E136"/>
    <mergeCell ref="B138:B139"/>
    <mergeCell ref="B140:E140"/>
    <mergeCell ref="B63:B64"/>
    <mergeCell ref="B66:B67"/>
    <mergeCell ref="B68:B69"/>
    <mergeCell ref="B70:B71"/>
    <mergeCell ref="B72:B73"/>
    <mergeCell ref="B53:B54"/>
    <mergeCell ref="B55:B56"/>
    <mergeCell ref="B57:B58"/>
    <mergeCell ref="B59:E59"/>
    <mergeCell ref="B61:B62"/>
    <mergeCell ref="B4:E4"/>
    <mergeCell ref="B8:E8"/>
    <mergeCell ref="B10:B14"/>
    <mergeCell ref="B15:E15"/>
    <mergeCell ref="B17:B18"/>
    <mergeCell ref="B6:B7"/>
    <mergeCell ref="B19:E19"/>
    <mergeCell ref="B21:B22"/>
    <mergeCell ref="B180:B181"/>
    <mergeCell ref="B182:E182"/>
    <mergeCell ref="B185:B189"/>
    <mergeCell ref="B167:B168"/>
    <mergeCell ref="B169:E169"/>
    <mergeCell ref="B171:B172"/>
    <mergeCell ref="B173:B174"/>
    <mergeCell ref="B176:B177"/>
    <mergeCell ref="B178:B179"/>
    <mergeCell ref="B154:B155"/>
    <mergeCell ref="B156:E156"/>
    <mergeCell ref="B158:B159"/>
    <mergeCell ref="B160:B161"/>
    <mergeCell ref="B163:B164"/>
    <mergeCell ref="B142:B143"/>
    <mergeCell ref="B144:E144"/>
    <mergeCell ref="B151:E151"/>
    <mergeCell ref="B147:B148"/>
    <mergeCell ref="B149:B150"/>
    <mergeCell ref="B126:B127"/>
    <mergeCell ref="B128:E128"/>
    <mergeCell ref="B130:B131"/>
    <mergeCell ref="B132:E132"/>
    <mergeCell ref="B134:B135"/>
    <mergeCell ref="B122:B123"/>
    <mergeCell ref="B23:B24"/>
    <mergeCell ref="B25:E25"/>
    <mergeCell ref="B27:B28"/>
    <mergeCell ref="B29:E29"/>
    <mergeCell ref="B51:B52"/>
    <mergeCell ref="B33:E33"/>
    <mergeCell ref="B31:B32"/>
    <mergeCell ref="B35:B38"/>
    <mergeCell ref="B39:E39"/>
    <mergeCell ref="B41:B42"/>
    <mergeCell ref="B43:B44"/>
    <mergeCell ref="B45:E45"/>
    <mergeCell ref="B47:B48"/>
    <mergeCell ref="B49:E49"/>
    <mergeCell ref="B74:E74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67DD-BE4B-44CD-B84D-0B7601D6D7CD}">
  <dimension ref="B2:F255"/>
  <sheetViews>
    <sheetView tabSelected="1" topLeftCell="A142" workbookViewId="0">
      <selection activeCell="G149" sqref="G149"/>
    </sheetView>
  </sheetViews>
  <sheetFormatPr defaultRowHeight="15" x14ac:dyDescent="0.25"/>
  <cols>
    <col min="2" max="2" width="40.85546875" customWidth="1"/>
    <col min="3" max="3" width="42.7109375" bestFit="1" customWidth="1"/>
    <col min="4" max="4" width="11.42578125" style="1" bestFit="1" customWidth="1"/>
    <col min="5" max="5" width="18.5703125" style="1" bestFit="1" customWidth="1"/>
  </cols>
  <sheetData>
    <row r="2" spans="2:5" x14ac:dyDescent="0.25">
      <c r="B2" s="32" t="s">
        <v>0</v>
      </c>
      <c r="C2" s="32"/>
      <c r="D2" s="32"/>
      <c r="E2" s="32"/>
    </row>
    <row r="3" spans="2:5" x14ac:dyDescent="0.25">
      <c r="B3" s="29" t="s">
        <v>8</v>
      </c>
      <c r="C3" s="29"/>
      <c r="D3" s="29"/>
      <c r="E3" s="29"/>
    </row>
    <row r="4" spans="2:5" x14ac:dyDescent="0.25">
      <c r="B4" s="25" t="s">
        <v>53</v>
      </c>
      <c r="C4" s="25"/>
      <c r="D4" s="25"/>
      <c r="E4" s="25"/>
    </row>
    <row r="5" spans="2:5" x14ac:dyDescent="0.25">
      <c r="B5" s="3" t="s">
        <v>1</v>
      </c>
      <c r="C5" s="3" t="s">
        <v>2</v>
      </c>
      <c r="D5" s="3" t="s">
        <v>3</v>
      </c>
      <c r="E5" s="3" t="s">
        <v>4</v>
      </c>
    </row>
    <row r="6" spans="2:5" x14ac:dyDescent="0.25">
      <c r="B6" s="34" t="s">
        <v>5</v>
      </c>
      <c r="C6" s="13" t="s">
        <v>6</v>
      </c>
      <c r="D6" s="14">
        <f>0.72*15</f>
        <v>10.799999999999999</v>
      </c>
      <c r="E6" s="14" t="s">
        <v>11</v>
      </c>
    </row>
    <row r="7" spans="2:5" x14ac:dyDescent="0.25">
      <c r="B7" s="34"/>
      <c r="C7" s="13" t="s">
        <v>7</v>
      </c>
      <c r="D7" s="14">
        <f>0.72*15</f>
        <v>10.799999999999999</v>
      </c>
      <c r="E7" s="14" t="s">
        <v>11</v>
      </c>
    </row>
    <row r="8" spans="2:5" x14ac:dyDescent="0.25">
      <c r="B8" s="4" t="s">
        <v>106</v>
      </c>
      <c r="C8" s="2"/>
      <c r="D8" s="5">
        <f>70*2.7</f>
        <v>189</v>
      </c>
      <c r="E8" s="5" t="s">
        <v>11</v>
      </c>
    </row>
    <row r="9" spans="2:5" x14ac:dyDescent="0.25">
      <c r="B9" s="25" t="s">
        <v>124</v>
      </c>
      <c r="C9" s="25"/>
      <c r="D9" s="25"/>
      <c r="E9" s="25"/>
    </row>
    <row r="10" spans="2:5" x14ac:dyDescent="0.25">
      <c r="B10" s="3" t="s">
        <v>1</v>
      </c>
      <c r="C10" s="3" t="s">
        <v>2</v>
      </c>
      <c r="D10" s="3" t="s">
        <v>3</v>
      </c>
      <c r="E10" s="3" t="s">
        <v>4</v>
      </c>
    </row>
    <row r="11" spans="2:5" x14ac:dyDescent="0.25">
      <c r="B11" s="20" t="s">
        <v>121</v>
      </c>
      <c r="C11" s="21"/>
      <c r="D11" s="22">
        <v>194</v>
      </c>
      <c r="E11" s="22" t="s">
        <v>119</v>
      </c>
    </row>
    <row r="12" spans="2:5" x14ac:dyDescent="0.25">
      <c r="B12" s="25" t="s">
        <v>55</v>
      </c>
      <c r="C12" s="25"/>
      <c r="D12" s="25"/>
      <c r="E12" s="25"/>
    </row>
    <row r="13" spans="2:5" x14ac:dyDescent="0.25">
      <c r="B13" s="3" t="s">
        <v>1</v>
      </c>
      <c r="C13" s="3" t="s">
        <v>2</v>
      </c>
      <c r="D13" s="3" t="s">
        <v>3</v>
      </c>
      <c r="E13" s="3" t="s">
        <v>4</v>
      </c>
    </row>
    <row r="14" spans="2:5" x14ac:dyDescent="0.25">
      <c r="B14" s="35" t="s">
        <v>54</v>
      </c>
      <c r="C14" s="13" t="s">
        <v>56</v>
      </c>
      <c r="D14" s="14">
        <f>2.7</f>
        <v>2.7</v>
      </c>
      <c r="E14" s="14" t="s">
        <v>11</v>
      </c>
    </row>
    <row r="15" spans="2:5" x14ac:dyDescent="0.25">
      <c r="B15" s="35"/>
      <c r="C15" s="13" t="s">
        <v>57</v>
      </c>
      <c r="D15" s="14">
        <f>2.7</f>
        <v>2.7</v>
      </c>
      <c r="E15" s="14" t="s">
        <v>11</v>
      </c>
    </row>
    <row r="16" spans="2:5" x14ac:dyDescent="0.25">
      <c r="B16" s="35"/>
      <c r="C16" s="13" t="s">
        <v>58</v>
      </c>
      <c r="D16" s="14">
        <f>2.7</f>
        <v>2.7</v>
      </c>
      <c r="E16" s="14" t="s">
        <v>11</v>
      </c>
    </row>
    <row r="17" spans="2:5" x14ac:dyDescent="0.25">
      <c r="B17" s="35"/>
      <c r="C17" s="13" t="s">
        <v>59</v>
      </c>
      <c r="D17" s="14">
        <f>2.7</f>
        <v>2.7</v>
      </c>
      <c r="E17" s="14" t="s">
        <v>11</v>
      </c>
    </row>
    <row r="18" spans="2:5" x14ac:dyDescent="0.25">
      <c r="B18" s="35"/>
      <c r="C18" s="13" t="s">
        <v>60</v>
      </c>
      <c r="D18" s="14">
        <f>(10.4*2.7)+(4.4*2.7*2)</f>
        <v>51.84</v>
      </c>
      <c r="E18" s="14" t="s">
        <v>11</v>
      </c>
    </row>
    <row r="19" spans="2:5" x14ac:dyDescent="0.25">
      <c r="B19" s="20" t="s">
        <v>121</v>
      </c>
      <c r="C19" s="21"/>
      <c r="D19" s="22">
        <f>36.21*2.7</f>
        <v>97.76700000000001</v>
      </c>
      <c r="E19" s="22"/>
    </row>
    <row r="20" spans="2:5" x14ac:dyDescent="0.25">
      <c r="B20" s="25" t="s">
        <v>61</v>
      </c>
      <c r="C20" s="25"/>
      <c r="D20" s="25"/>
      <c r="E20" s="25"/>
    </row>
    <row r="21" spans="2:5" x14ac:dyDescent="0.25">
      <c r="B21" s="3" t="s">
        <v>1</v>
      </c>
      <c r="C21" s="3" t="s">
        <v>2</v>
      </c>
      <c r="D21" s="3" t="s">
        <v>3</v>
      </c>
      <c r="E21" s="3" t="s">
        <v>4</v>
      </c>
    </row>
    <row r="22" spans="2:5" x14ac:dyDescent="0.25">
      <c r="B22" s="34" t="s">
        <v>5</v>
      </c>
      <c r="C22" s="13" t="s">
        <v>6</v>
      </c>
      <c r="D22" s="14">
        <f>0.72*20</f>
        <v>14.399999999999999</v>
      </c>
      <c r="E22" s="14" t="s">
        <v>11</v>
      </c>
    </row>
    <row r="23" spans="2:5" ht="15" customHeight="1" x14ac:dyDescent="0.25">
      <c r="B23" s="34"/>
      <c r="C23" s="13" t="s">
        <v>7</v>
      </c>
      <c r="D23" s="14">
        <f>0.72*20</f>
        <v>14.399999999999999</v>
      </c>
      <c r="E23" s="14" t="s">
        <v>11</v>
      </c>
    </row>
    <row r="24" spans="2:5" x14ac:dyDescent="0.25">
      <c r="B24" s="25" t="s">
        <v>62</v>
      </c>
      <c r="C24" s="25"/>
      <c r="D24" s="25"/>
      <c r="E24" s="25"/>
    </row>
    <row r="25" spans="2:5" x14ac:dyDescent="0.25">
      <c r="B25" s="3" t="s">
        <v>1</v>
      </c>
      <c r="C25" s="3" t="s">
        <v>2</v>
      </c>
      <c r="D25" s="3" t="s">
        <v>3</v>
      </c>
      <c r="E25" s="3" t="s">
        <v>4</v>
      </c>
    </row>
    <row r="26" spans="2:5" x14ac:dyDescent="0.25">
      <c r="B26" s="34" t="s">
        <v>5</v>
      </c>
      <c r="C26" s="13" t="s">
        <v>6</v>
      </c>
      <c r="D26" s="14">
        <f>0.72*15</f>
        <v>10.799999999999999</v>
      </c>
      <c r="E26" s="14" t="s">
        <v>11</v>
      </c>
    </row>
    <row r="27" spans="2:5" x14ac:dyDescent="0.25">
      <c r="B27" s="34"/>
      <c r="C27" s="13" t="s">
        <v>7</v>
      </c>
      <c r="D27" s="14">
        <f>0.72*15</f>
        <v>10.799999999999999</v>
      </c>
      <c r="E27" s="14" t="s">
        <v>11</v>
      </c>
    </row>
    <row r="28" spans="2:5" ht="30" x14ac:dyDescent="0.25">
      <c r="B28" s="33" t="s">
        <v>63</v>
      </c>
      <c r="C28" s="16" t="s">
        <v>64</v>
      </c>
      <c r="D28" s="14">
        <v>1</v>
      </c>
      <c r="E28" s="14" t="s">
        <v>18</v>
      </c>
    </row>
    <row r="29" spans="2:5" ht="30" x14ac:dyDescent="0.25">
      <c r="B29" s="33"/>
      <c r="C29" s="16" t="s">
        <v>65</v>
      </c>
      <c r="D29" s="14">
        <v>1</v>
      </c>
      <c r="E29" s="14" t="s">
        <v>18</v>
      </c>
    </row>
    <row r="30" spans="2:5" x14ac:dyDescent="0.25">
      <c r="B30" s="25" t="s">
        <v>66</v>
      </c>
      <c r="C30" s="25"/>
      <c r="D30" s="25"/>
      <c r="E30" s="25"/>
    </row>
    <row r="31" spans="2:5" x14ac:dyDescent="0.25">
      <c r="B31" s="3" t="s">
        <v>1</v>
      </c>
      <c r="C31" s="3" t="s">
        <v>2</v>
      </c>
      <c r="D31" s="3" t="s">
        <v>3</v>
      </c>
      <c r="E31" s="3" t="s">
        <v>4</v>
      </c>
    </row>
    <row r="32" spans="2:5" ht="30" x14ac:dyDescent="0.25">
      <c r="B32" s="33" t="s">
        <v>63</v>
      </c>
      <c r="C32" s="16" t="s">
        <v>64</v>
      </c>
      <c r="D32" s="14">
        <v>1</v>
      </c>
      <c r="E32" s="14" t="s">
        <v>18</v>
      </c>
    </row>
    <row r="33" spans="2:5" ht="30" x14ac:dyDescent="0.25">
      <c r="B33" s="33"/>
      <c r="C33" s="16" t="s">
        <v>65</v>
      </c>
      <c r="D33" s="14">
        <v>1</v>
      </c>
      <c r="E33" s="14" t="s">
        <v>18</v>
      </c>
    </row>
    <row r="34" spans="2:5" x14ac:dyDescent="0.25">
      <c r="B34" s="25" t="s">
        <v>67</v>
      </c>
      <c r="C34" s="25"/>
      <c r="D34" s="25"/>
      <c r="E34" s="25"/>
    </row>
    <row r="35" spans="2:5" x14ac:dyDescent="0.25">
      <c r="B35" s="3" t="s">
        <v>1</v>
      </c>
      <c r="C35" s="3" t="s">
        <v>2</v>
      </c>
      <c r="D35" s="3" t="s">
        <v>3</v>
      </c>
      <c r="E35" s="3" t="s">
        <v>4</v>
      </c>
    </row>
    <row r="36" spans="2:5" ht="30" x14ac:dyDescent="0.25">
      <c r="B36" s="33" t="s">
        <v>63</v>
      </c>
      <c r="C36" s="16" t="s">
        <v>64</v>
      </c>
      <c r="D36" s="14">
        <v>1</v>
      </c>
      <c r="E36" s="14" t="s">
        <v>18</v>
      </c>
    </row>
    <row r="37" spans="2:5" ht="30" x14ac:dyDescent="0.25">
      <c r="B37" s="33"/>
      <c r="C37" s="16" t="s">
        <v>65</v>
      </c>
      <c r="D37" s="14">
        <v>1</v>
      </c>
      <c r="E37" s="14" t="s">
        <v>18</v>
      </c>
    </row>
    <row r="38" spans="2:5" x14ac:dyDescent="0.25">
      <c r="B38" s="25" t="s">
        <v>53</v>
      </c>
      <c r="C38" s="25"/>
      <c r="D38" s="25"/>
      <c r="E38" s="25"/>
    </row>
    <row r="39" spans="2:5" x14ac:dyDescent="0.25">
      <c r="B39" s="3" t="s">
        <v>1</v>
      </c>
      <c r="C39" s="3" t="s">
        <v>2</v>
      </c>
      <c r="D39" s="3" t="s">
        <v>3</v>
      </c>
      <c r="E39" s="3" t="s">
        <v>4</v>
      </c>
    </row>
    <row r="40" spans="2:5" ht="30" x14ac:dyDescent="0.25">
      <c r="B40" s="33" t="s">
        <v>63</v>
      </c>
      <c r="C40" s="16" t="s">
        <v>64</v>
      </c>
      <c r="D40" s="14">
        <v>1</v>
      </c>
      <c r="E40" s="14" t="s">
        <v>18</v>
      </c>
    </row>
    <row r="41" spans="2:5" ht="30" x14ac:dyDescent="0.25">
      <c r="B41" s="33"/>
      <c r="C41" s="16" t="s">
        <v>65</v>
      </c>
      <c r="D41" s="14">
        <v>1</v>
      </c>
      <c r="E41" s="14" t="s">
        <v>18</v>
      </c>
    </row>
    <row r="42" spans="2:5" ht="30" x14ac:dyDescent="0.25">
      <c r="B42" s="33"/>
      <c r="C42" s="16" t="s">
        <v>70</v>
      </c>
      <c r="D42" s="14">
        <v>1</v>
      </c>
      <c r="E42" s="14" t="s">
        <v>18</v>
      </c>
    </row>
    <row r="43" spans="2:5" ht="30" x14ac:dyDescent="0.25">
      <c r="B43" s="33"/>
      <c r="C43" s="16" t="s">
        <v>69</v>
      </c>
      <c r="D43" s="14">
        <v>1</v>
      </c>
      <c r="E43" s="14" t="s">
        <v>18</v>
      </c>
    </row>
    <row r="44" spans="2:5" ht="30" x14ac:dyDescent="0.25">
      <c r="B44" s="7" t="s">
        <v>125</v>
      </c>
      <c r="C44" s="8" t="s">
        <v>107</v>
      </c>
      <c r="D44" s="5">
        <v>1</v>
      </c>
      <c r="E44" s="5" t="s">
        <v>18</v>
      </c>
    </row>
    <row r="45" spans="2:5" x14ac:dyDescent="0.25">
      <c r="B45" s="25" t="s">
        <v>68</v>
      </c>
      <c r="C45" s="25"/>
      <c r="D45" s="25"/>
      <c r="E45" s="25"/>
    </row>
    <row r="46" spans="2:5" x14ac:dyDescent="0.25">
      <c r="B46" s="3" t="s">
        <v>1</v>
      </c>
      <c r="C46" s="3" t="s">
        <v>2</v>
      </c>
      <c r="D46" s="3" t="s">
        <v>3</v>
      </c>
      <c r="E46" s="3" t="s">
        <v>4</v>
      </c>
    </row>
    <row r="47" spans="2:5" ht="30" x14ac:dyDescent="0.25">
      <c r="B47" s="33" t="s">
        <v>63</v>
      </c>
      <c r="C47" s="16" t="s">
        <v>64</v>
      </c>
      <c r="D47" s="14">
        <v>1</v>
      </c>
      <c r="E47" s="14" t="s">
        <v>18</v>
      </c>
    </row>
    <row r="48" spans="2:5" ht="30" x14ac:dyDescent="0.25">
      <c r="B48" s="33"/>
      <c r="C48" s="16" t="s">
        <v>65</v>
      </c>
      <c r="D48" s="14">
        <v>1</v>
      </c>
      <c r="E48" s="14" t="s">
        <v>18</v>
      </c>
    </row>
    <row r="49" spans="2:5" ht="30" x14ac:dyDescent="0.25">
      <c r="B49" s="33"/>
      <c r="C49" s="16" t="s">
        <v>70</v>
      </c>
      <c r="D49" s="14">
        <v>1</v>
      </c>
      <c r="E49" s="14" t="s">
        <v>18</v>
      </c>
    </row>
    <row r="50" spans="2:5" ht="30" x14ac:dyDescent="0.25">
      <c r="B50" s="33"/>
      <c r="C50" s="16" t="s">
        <v>69</v>
      </c>
      <c r="D50" s="14">
        <v>1</v>
      </c>
      <c r="E50" s="14" t="s">
        <v>18</v>
      </c>
    </row>
    <row r="51" spans="2:5" ht="30" x14ac:dyDescent="0.25">
      <c r="B51" s="7" t="s">
        <v>108</v>
      </c>
      <c r="C51" s="8" t="s">
        <v>107</v>
      </c>
      <c r="D51" s="5">
        <v>1</v>
      </c>
      <c r="E51" s="5" t="s">
        <v>18</v>
      </c>
    </row>
    <row r="52" spans="2:5" x14ac:dyDescent="0.25">
      <c r="B52" s="7" t="s">
        <v>121</v>
      </c>
      <c r="C52" s="8"/>
      <c r="D52" s="5">
        <f>14*2.5</f>
        <v>35</v>
      </c>
      <c r="E52" s="5"/>
    </row>
    <row r="53" spans="2:5" x14ac:dyDescent="0.25">
      <c r="B53" s="25" t="s">
        <v>71</v>
      </c>
      <c r="C53" s="25"/>
      <c r="D53" s="25"/>
      <c r="E53" s="25"/>
    </row>
    <row r="54" spans="2:5" x14ac:dyDescent="0.25">
      <c r="B54" s="3" t="s">
        <v>1</v>
      </c>
      <c r="C54" s="3" t="s">
        <v>2</v>
      </c>
      <c r="D54" s="3" t="s">
        <v>3</v>
      </c>
      <c r="E54" s="3" t="s">
        <v>4</v>
      </c>
    </row>
    <row r="55" spans="2:5" x14ac:dyDescent="0.25">
      <c r="B55" s="34" t="s">
        <v>5</v>
      </c>
      <c r="C55" s="13" t="s">
        <v>6</v>
      </c>
      <c r="D55" s="14">
        <f>0.72*15</f>
        <v>10.799999999999999</v>
      </c>
      <c r="E55" s="14" t="s">
        <v>11</v>
      </c>
    </row>
    <row r="56" spans="2:5" x14ac:dyDescent="0.25">
      <c r="B56" s="34"/>
      <c r="C56" s="13" t="s">
        <v>7</v>
      </c>
      <c r="D56" s="14">
        <f>0.72*15</f>
        <v>10.799999999999999</v>
      </c>
      <c r="E56" s="14" t="s">
        <v>11</v>
      </c>
    </row>
    <row r="57" spans="2:5" ht="30" x14ac:dyDescent="0.25">
      <c r="B57" s="33" t="s">
        <v>63</v>
      </c>
      <c r="C57" s="16" t="s">
        <v>72</v>
      </c>
      <c r="D57" s="14">
        <v>3</v>
      </c>
      <c r="E57" s="14" t="s">
        <v>18</v>
      </c>
    </row>
    <row r="58" spans="2:5" ht="30" x14ac:dyDescent="0.25">
      <c r="B58" s="33"/>
      <c r="C58" s="16" t="s">
        <v>73</v>
      </c>
      <c r="D58" s="14">
        <v>3</v>
      </c>
      <c r="E58" s="14" t="s">
        <v>18</v>
      </c>
    </row>
    <row r="59" spans="2:5" x14ac:dyDescent="0.25">
      <c r="B59" s="25" t="s">
        <v>74</v>
      </c>
      <c r="C59" s="25"/>
      <c r="D59" s="25"/>
      <c r="E59" s="25"/>
    </row>
    <row r="60" spans="2:5" x14ac:dyDescent="0.25">
      <c r="B60" s="3" t="s">
        <v>1</v>
      </c>
      <c r="C60" s="3" t="s">
        <v>2</v>
      </c>
      <c r="D60" s="3" t="s">
        <v>3</v>
      </c>
      <c r="E60" s="3" t="s">
        <v>4</v>
      </c>
    </row>
    <row r="61" spans="2:5" ht="30" x14ac:dyDescent="0.25">
      <c r="B61" s="33" t="s">
        <v>63</v>
      </c>
      <c r="C61" s="16" t="s">
        <v>64</v>
      </c>
      <c r="D61" s="14">
        <v>1</v>
      </c>
      <c r="E61" s="14" t="s">
        <v>18</v>
      </c>
    </row>
    <row r="62" spans="2:5" ht="30" x14ac:dyDescent="0.25">
      <c r="B62" s="33"/>
      <c r="C62" s="16" t="s">
        <v>65</v>
      </c>
      <c r="D62" s="14">
        <v>1</v>
      </c>
      <c r="E62" s="14" t="s">
        <v>18</v>
      </c>
    </row>
    <row r="63" spans="2:5" x14ac:dyDescent="0.25">
      <c r="B63" s="25" t="s">
        <v>75</v>
      </c>
      <c r="C63" s="25"/>
      <c r="D63" s="25"/>
      <c r="E63" s="25"/>
    </row>
    <row r="64" spans="2:5" x14ac:dyDescent="0.25">
      <c r="B64" s="3" t="s">
        <v>1</v>
      </c>
      <c r="C64" s="3" t="s">
        <v>2</v>
      </c>
      <c r="D64" s="3" t="s">
        <v>3</v>
      </c>
      <c r="E64" s="3" t="s">
        <v>4</v>
      </c>
    </row>
    <row r="65" spans="2:5" ht="30" x14ac:dyDescent="0.25">
      <c r="B65" s="33" t="s">
        <v>63</v>
      </c>
      <c r="C65" s="16" t="s">
        <v>64</v>
      </c>
      <c r="D65" s="14">
        <v>1</v>
      </c>
      <c r="E65" s="14" t="s">
        <v>18</v>
      </c>
    </row>
    <row r="66" spans="2:5" ht="30" x14ac:dyDescent="0.25">
      <c r="B66" s="33"/>
      <c r="C66" s="16" t="s">
        <v>65</v>
      </c>
      <c r="D66" s="14">
        <v>1</v>
      </c>
      <c r="E66" s="14" t="s">
        <v>18</v>
      </c>
    </row>
    <row r="67" spans="2:5" x14ac:dyDescent="0.25">
      <c r="B67" s="35" t="s">
        <v>23</v>
      </c>
      <c r="C67" s="16" t="s">
        <v>24</v>
      </c>
      <c r="D67" s="14">
        <v>1</v>
      </c>
      <c r="E67" s="14" t="s">
        <v>18</v>
      </c>
    </row>
    <row r="68" spans="2:5" x14ac:dyDescent="0.25">
      <c r="B68" s="35"/>
      <c r="C68" s="16" t="s">
        <v>25</v>
      </c>
      <c r="D68" s="14">
        <v>1</v>
      </c>
      <c r="E68" s="14" t="s">
        <v>18</v>
      </c>
    </row>
    <row r="69" spans="2:5" x14ac:dyDescent="0.25">
      <c r="B69" s="33" t="s">
        <v>26</v>
      </c>
      <c r="C69" s="16" t="s">
        <v>27</v>
      </c>
      <c r="D69" s="14">
        <v>1</v>
      </c>
      <c r="E69" s="14" t="s">
        <v>18</v>
      </c>
    </row>
    <row r="70" spans="2:5" ht="30" x14ac:dyDescent="0.25">
      <c r="B70" s="33"/>
      <c r="C70" s="16" t="s">
        <v>28</v>
      </c>
      <c r="D70" s="14">
        <v>1</v>
      </c>
      <c r="E70" s="14" t="s">
        <v>18</v>
      </c>
    </row>
    <row r="71" spans="2:5" x14ac:dyDescent="0.25">
      <c r="B71" s="35" t="s">
        <v>31</v>
      </c>
      <c r="C71" s="16" t="s">
        <v>32</v>
      </c>
      <c r="D71" s="14">
        <v>1</v>
      </c>
      <c r="E71" s="14" t="s">
        <v>18</v>
      </c>
    </row>
    <row r="72" spans="2:5" x14ac:dyDescent="0.25">
      <c r="B72" s="35"/>
      <c r="C72" s="16" t="s">
        <v>33</v>
      </c>
      <c r="D72" s="14">
        <v>1</v>
      </c>
      <c r="E72" s="14" t="s">
        <v>18</v>
      </c>
    </row>
    <row r="73" spans="2:5" x14ac:dyDescent="0.25">
      <c r="B73" s="25" t="s">
        <v>76</v>
      </c>
      <c r="C73" s="25"/>
      <c r="D73" s="25"/>
      <c r="E73" s="25"/>
    </row>
    <row r="74" spans="2:5" x14ac:dyDescent="0.25">
      <c r="B74" s="14" t="s">
        <v>1</v>
      </c>
      <c r="C74" s="14" t="s">
        <v>2</v>
      </c>
      <c r="D74" s="14" t="s">
        <v>3</v>
      </c>
      <c r="E74" s="14" t="s">
        <v>4</v>
      </c>
    </row>
    <row r="75" spans="2:5" x14ac:dyDescent="0.25">
      <c r="B75" s="35" t="s">
        <v>23</v>
      </c>
      <c r="C75" s="16" t="s">
        <v>24</v>
      </c>
      <c r="D75" s="14">
        <v>5</v>
      </c>
      <c r="E75" s="14" t="s">
        <v>18</v>
      </c>
    </row>
    <row r="76" spans="2:5" x14ac:dyDescent="0.25">
      <c r="B76" s="35"/>
      <c r="C76" s="16" t="s">
        <v>25</v>
      </c>
      <c r="D76" s="14">
        <v>5</v>
      </c>
      <c r="E76" s="14" t="s">
        <v>18</v>
      </c>
    </row>
    <row r="77" spans="2:5" x14ac:dyDescent="0.25">
      <c r="B77" s="33" t="s">
        <v>26</v>
      </c>
      <c r="C77" s="16" t="s">
        <v>27</v>
      </c>
      <c r="D77" s="14">
        <v>4</v>
      </c>
      <c r="E77" s="14" t="s">
        <v>18</v>
      </c>
    </row>
    <row r="78" spans="2:5" ht="30" x14ac:dyDescent="0.25">
      <c r="B78" s="33"/>
      <c r="C78" s="16" t="s">
        <v>28</v>
      </c>
      <c r="D78" s="14">
        <v>4</v>
      </c>
      <c r="E78" s="14" t="s">
        <v>18</v>
      </c>
    </row>
    <row r="79" spans="2:5" ht="45" x14ac:dyDescent="0.25">
      <c r="B79" s="15" t="s">
        <v>29</v>
      </c>
      <c r="C79" s="16" t="s">
        <v>30</v>
      </c>
      <c r="D79" s="14">
        <v>5</v>
      </c>
      <c r="E79" s="14" t="s">
        <v>18</v>
      </c>
    </row>
    <row r="80" spans="2:5" x14ac:dyDescent="0.25">
      <c r="B80" s="35" t="s">
        <v>31</v>
      </c>
      <c r="C80" s="16" t="s">
        <v>32</v>
      </c>
      <c r="D80" s="14">
        <v>2</v>
      </c>
      <c r="E80" s="14" t="s">
        <v>18</v>
      </c>
    </row>
    <row r="81" spans="2:5" x14ac:dyDescent="0.25">
      <c r="B81" s="35"/>
      <c r="C81" s="16" t="s">
        <v>33</v>
      </c>
      <c r="D81" s="14">
        <v>2</v>
      </c>
      <c r="E81" s="14" t="s">
        <v>18</v>
      </c>
    </row>
    <row r="82" spans="2:5" x14ac:dyDescent="0.25">
      <c r="B82" s="35" t="s">
        <v>34</v>
      </c>
      <c r="C82" s="16" t="s">
        <v>35</v>
      </c>
      <c r="D82" s="14">
        <v>1</v>
      </c>
      <c r="E82" s="14" t="s">
        <v>18</v>
      </c>
    </row>
    <row r="83" spans="2:5" x14ac:dyDescent="0.25">
      <c r="B83" s="35"/>
      <c r="C83" s="16" t="s">
        <v>36</v>
      </c>
      <c r="D83" s="14">
        <v>1</v>
      </c>
      <c r="E83" s="14" t="s">
        <v>18</v>
      </c>
    </row>
    <row r="84" spans="2:5" x14ac:dyDescent="0.25">
      <c r="B84" s="35" t="s">
        <v>20</v>
      </c>
      <c r="C84" s="16" t="s">
        <v>21</v>
      </c>
      <c r="D84" s="14">
        <v>1</v>
      </c>
      <c r="E84" s="14" t="s">
        <v>18</v>
      </c>
    </row>
    <row r="85" spans="2:5" x14ac:dyDescent="0.25">
      <c r="B85" s="35"/>
      <c r="C85" s="16" t="s">
        <v>22</v>
      </c>
      <c r="D85" s="14">
        <v>1</v>
      </c>
      <c r="E85" s="14" t="s">
        <v>18</v>
      </c>
    </row>
    <row r="86" spans="2:5" x14ac:dyDescent="0.25">
      <c r="B86" s="35" t="s">
        <v>77</v>
      </c>
      <c r="C86" s="16" t="s">
        <v>78</v>
      </c>
      <c r="D86" s="14">
        <v>1</v>
      </c>
      <c r="E86" s="14" t="s">
        <v>18</v>
      </c>
    </row>
    <row r="87" spans="2:5" x14ac:dyDescent="0.25">
      <c r="B87" s="35"/>
      <c r="C87" s="16" t="s">
        <v>79</v>
      </c>
      <c r="D87" s="14">
        <v>1</v>
      </c>
      <c r="E87" s="14" t="s">
        <v>18</v>
      </c>
    </row>
    <row r="88" spans="2:5" x14ac:dyDescent="0.25">
      <c r="B88" s="26" t="s">
        <v>80</v>
      </c>
      <c r="C88" s="26"/>
      <c r="D88" s="26"/>
      <c r="E88" s="26"/>
    </row>
    <row r="89" spans="2:5" x14ac:dyDescent="0.25">
      <c r="B89" s="3" t="s">
        <v>1</v>
      </c>
      <c r="C89" s="3" t="s">
        <v>2</v>
      </c>
      <c r="D89" s="3" t="s">
        <v>3</v>
      </c>
      <c r="E89" s="3" t="s">
        <v>4</v>
      </c>
    </row>
    <row r="90" spans="2:5" x14ac:dyDescent="0.25">
      <c r="B90" s="35" t="s">
        <v>23</v>
      </c>
      <c r="C90" s="16" t="s">
        <v>24</v>
      </c>
      <c r="D90" s="14">
        <v>4</v>
      </c>
      <c r="E90" s="14" t="s">
        <v>18</v>
      </c>
    </row>
    <row r="91" spans="2:5" x14ac:dyDescent="0.25">
      <c r="B91" s="35"/>
      <c r="C91" s="16" t="s">
        <v>25</v>
      </c>
      <c r="D91" s="14">
        <v>4</v>
      </c>
      <c r="E91" s="14" t="s">
        <v>18</v>
      </c>
    </row>
    <row r="92" spans="2:5" x14ac:dyDescent="0.25">
      <c r="B92" s="33" t="s">
        <v>26</v>
      </c>
      <c r="C92" s="16" t="s">
        <v>27</v>
      </c>
      <c r="D92" s="14">
        <v>3</v>
      </c>
      <c r="E92" s="14" t="s">
        <v>18</v>
      </c>
    </row>
    <row r="93" spans="2:5" ht="30" x14ac:dyDescent="0.25">
      <c r="B93" s="33"/>
      <c r="C93" s="16" t="s">
        <v>28</v>
      </c>
      <c r="D93" s="14">
        <v>3</v>
      </c>
      <c r="E93" s="14" t="s">
        <v>18</v>
      </c>
    </row>
    <row r="94" spans="2:5" ht="45" x14ac:dyDescent="0.25">
      <c r="B94" s="15" t="s">
        <v>29</v>
      </c>
      <c r="C94" s="16" t="s">
        <v>30</v>
      </c>
      <c r="D94" s="14">
        <v>4</v>
      </c>
      <c r="E94" s="14" t="s">
        <v>18</v>
      </c>
    </row>
    <row r="95" spans="2:5" x14ac:dyDescent="0.25">
      <c r="B95" s="35" t="s">
        <v>31</v>
      </c>
      <c r="C95" s="16" t="s">
        <v>32</v>
      </c>
      <c r="D95" s="14">
        <v>2</v>
      </c>
      <c r="E95" s="14" t="s">
        <v>18</v>
      </c>
    </row>
    <row r="96" spans="2:5" x14ac:dyDescent="0.25">
      <c r="B96" s="35"/>
      <c r="C96" s="16" t="s">
        <v>33</v>
      </c>
      <c r="D96" s="14">
        <v>2</v>
      </c>
      <c r="E96" s="14" t="s">
        <v>18</v>
      </c>
    </row>
    <row r="97" spans="2:5" x14ac:dyDescent="0.25">
      <c r="B97" s="35" t="s">
        <v>81</v>
      </c>
      <c r="C97" s="16" t="s">
        <v>82</v>
      </c>
      <c r="D97" s="14">
        <v>1</v>
      </c>
      <c r="E97" s="14" t="s">
        <v>18</v>
      </c>
    </row>
    <row r="98" spans="2:5" x14ac:dyDescent="0.25">
      <c r="B98" s="35"/>
      <c r="C98" s="16" t="s">
        <v>83</v>
      </c>
      <c r="D98" s="14">
        <v>1</v>
      </c>
      <c r="E98" s="14" t="s">
        <v>18</v>
      </c>
    </row>
    <row r="99" spans="2:5" x14ac:dyDescent="0.25">
      <c r="B99" s="35" t="s">
        <v>20</v>
      </c>
      <c r="C99" s="16" t="s">
        <v>21</v>
      </c>
      <c r="D99" s="14">
        <v>1</v>
      </c>
      <c r="E99" s="14" t="s">
        <v>18</v>
      </c>
    </row>
    <row r="100" spans="2:5" x14ac:dyDescent="0.25">
      <c r="B100" s="35"/>
      <c r="C100" s="16" t="s">
        <v>22</v>
      </c>
      <c r="D100" s="14">
        <v>1</v>
      </c>
      <c r="E100" s="14" t="s">
        <v>18</v>
      </c>
    </row>
    <row r="101" spans="2:5" ht="45" x14ac:dyDescent="0.25">
      <c r="B101" s="15" t="s">
        <v>19</v>
      </c>
      <c r="C101" s="16" t="s">
        <v>17</v>
      </c>
      <c r="D101" s="14">
        <v>1</v>
      </c>
      <c r="E101" s="14" t="s">
        <v>18</v>
      </c>
    </row>
    <row r="102" spans="2:5" x14ac:dyDescent="0.25">
      <c r="B102" s="26" t="s">
        <v>84</v>
      </c>
      <c r="C102" s="26"/>
      <c r="D102" s="26"/>
      <c r="E102" s="26"/>
    </row>
    <row r="103" spans="2:5" x14ac:dyDescent="0.25">
      <c r="B103" s="3" t="s">
        <v>1</v>
      </c>
      <c r="C103" s="3" t="s">
        <v>2</v>
      </c>
      <c r="D103" s="3" t="s">
        <v>3</v>
      </c>
      <c r="E103" s="3" t="s">
        <v>4</v>
      </c>
    </row>
    <row r="104" spans="2:5" x14ac:dyDescent="0.25">
      <c r="B104" s="34" t="s">
        <v>5</v>
      </c>
      <c r="C104" s="13" t="s">
        <v>6</v>
      </c>
      <c r="D104" s="14">
        <f>0.72*9</f>
        <v>6.4799999999999995</v>
      </c>
      <c r="E104" s="14" t="s">
        <v>11</v>
      </c>
    </row>
    <row r="105" spans="2:5" x14ac:dyDescent="0.25">
      <c r="B105" s="34"/>
      <c r="C105" s="13" t="s">
        <v>7</v>
      </c>
      <c r="D105" s="14">
        <f>0.72*9</f>
        <v>6.4799999999999995</v>
      </c>
      <c r="E105" s="14" t="s">
        <v>11</v>
      </c>
    </row>
    <row r="106" spans="2:5" ht="45" x14ac:dyDescent="0.25">
      <c r="B106" s="15" t="s">
        <v>29</v>
      </c>
      <c r="C106" s="16" t="s">
        <v>30</v>
      </c>
      <c r="D106" s="14">
        <v>2</v>
      </c>
      <c r="E106" s="14" t="s">
        <v>18</v>
      </c>
    </row>
    <row r="107" spans="2:5" x14ac:dyDescent="0.25">
      <c r="B107" s="33" t="s">
        <v>26</v>
      </c>
      <c r="C107" s="16" t="s">
        <v>27</v>
      </c>
      <c r="D107" s="14">
        <v>2</v>
      </c>
      <c r="E107" s="14" t="s">
        <v>18</v>
      </c>
    </row>
    <row r="108" spans="2:5" ht="30" x14ac:dyDescent="0.25">
      <c r="B108" s="33"/>
      <c r="C108" s="16" t="s">
        <v>28</v>
      </c>
      <c r="D108" s="14">
        <v>2</v>
      </c>
      <c r="E108" s="14" t="s">
        <v>18</v>
      </c>
    </row>
    <row r="109" spans="2:5" x14ac:dyDescent="0.25">
      <c r="B109" s="35" t="s">
        <v>31</v>
      </c>
      <c r="C109" s="16" t="s">
        <v>32</v>
      </c>
      <c r="D109" s="14">
        <v>1</v>
      </c>
      <c r="E109" s="14" t="s">
        <v>18</v>
      </c>
    </row>
    <row r="110" spans="2:5" x14ac:dyDescent="0.25">
      <c r="B110" s="35"/>
      <c r="C110" s="16" t="s">
        <v>33</v>
      </c>
      <c r="D110" s="14">
        <v>1</v>
      </c>
      <c r="E110" s="14" t="s">
        <v>18</v>
      </c>
    </row>
    <row r="111" spans="2:5" x14ac:dyDescent="0.25">
      <c r="B111" s="35" t="s">
        <v>34</v>
      </c>
      <c r="C111" s="16" t="s">
        <v>35</v>
      </c>
      <c r="D111" s="14">
        <v>1</v>
      </c>
      <c r="E111" s="14" t="s">
        <v>18</v>
      </c>
    </row>
    <row r="112" spans="2:5" x14ac:dyDescent="0.25">
      <c r="B112" s="35"/>
      <c r="C112" s="16" t="s">
        <v>36</v>
      </c>
      <c r="D112" s="14">
        <v>1</v>
      </c>
      <c r="E112" s="14" t="s">
        <v>18</v>
      </c>
    </row>
    <row r="113" spans="2:5" x14ac:dyDescent="0.25">
      <c r="B113" s="26" t="s">
        <v>85</v>
      </c>
      <c r="C113" s="26"/>
      <c r="D113" s="26"/>
      <c r="E113" s="26"/>
    </row>
    <row r="114" spans="2:5" x14ac:dyDescent="0.25">
      <c r="B114" s="3" t="s">
        <v>1</v>
      </c>
      <c r="C114" s="3" t="s">
        <v>2</v>
      </c>
      <c r="D114" s="3" t="s">
        <v>3</v>
      </c>
      <c r="E114" s="3" t="s">
        <v>4</v>
      </c>
    </row>
    <row r="115" spans="2:5" x14ac:dyDescent="0.25">
      <c r="B115" s="34" t="s">
        <v>5</v>
      </c>
      <c r="C115" s="13" t="s">
        <v>6</v>
      </c>
      <c r="D115" s="14">
        <f>0.72*6</f>
        <v>4.32</v>
      </c>
      <c r="E115" s="14" t="s">
        <v>11</v>
      </c>
    </row>
    <row r="116" spans="2:5" x14ac:dyDescent="0.25">
      <c r="B116" s="34"/>
      <c r="C116" s="13" t="s">
        <v>7</v>
      </c>
      <c r="D116" s="14">
        <f>0.72*6</f>
        <v>4.32</v>
      </c>
      <c r="E116" s="14" t="s">
        <v>11</v>
      </c>
    </row>
    <row r="117" spans="2:5" ht="45" x14ac:dyDescent="0.25">
      <c r="B117" s="15" t="s">
        <v>29</v>
      </c>
      <c r="C117" s="16" t="s">
        <v>30</v>
      </c>
      <c r="D117" s="14">
        <v>2</v>
      </c>
      <c r="E117" s="14" t="s">
        <v>18</v>
      </c>
    </row>
    <row r="118" spans="2:5" x14ac:dyDescent="0.25">
      <c r="B118" s="33" t="s">
        <v>26</v>
      </c>
      <c r="C118" s="16" t="s">
        <v>27</v>
      </c>
      <c r="D118" s="14">
        <v>1</v>
      </c>
      <c r="E118" s="14" t="s">
        <v>18</v>
      </c>
    </row>
    <row r="119" spans="2:5" ht="30" x14ac:dyDescent="0.25">
      <c r="B119" s="33"/>
      <c r="C119" s="16" t="s">
        <v>28</v>
      </c>
      <c r="D119" s="14">
        <v>1</v>
      </c>
      <c r="E119" s="14" t="s">
        <v>18</v>
      </c>
    </row>
    <row r="120" spans="2:5" x14ac:dyDescent="0.25">
      <c r="B120" s="35" t="s">
        <v>31</v>
      </c>
      <c r="C120" s="16" t="s">
        <v>32</v>
      </c>
      <c r="D120" s="14">
        <v>1</v>
      </c>
      <c r="E120" s="14" t="s">
        <v>18</v>
      </c>
    </row>
    <row r="121" spans="2:5" x14ac:dyDescent="0.25">
      <c r="B121" s="35"/>
      <c r="C121" s="16" t="s">
        <v>33</v>
      </c>
      <c r="D121" s="14">
        <v>1</v>
      </c>
      <c r="E121" s="14" t="s">
        <v>18</v>
      </c>
    </row>
    <row r="122" spans="2:5" x14ac:dyDescent="0.25">
      <c r="B122" s="35" t="s">
        <v>34</v>
      </c>
      <c r="C122" s="16" t="s">
        <v>35</v>
      </c>
      <c r="D122" s="14">
        <v>1</v>
      </c>
      <c r="E122" s="14" t="s">
        <v>18</v>
      </c>
    </row>
    <row r="123" spans="2:5" x14ac:dyDescent="0.25">
      <c r="B123" s="35"/>
      <c r="C123" s="16" t="s">
        <v>36</v>
      </c>
      <c r="D123" s="14">
        <v>1</v>
      </c>
      <c r="E123" s="14" t="s">
        <v>18</v>
      </c>
    </row>
    <row r="124" spans="2:5" x14ac:dyDescent="0.25">
      <c r="B124" s="27" t="s">
        <v>122</v>
      </c>
      <c r="C124" s="27"/>
      <c r="D124" s="27"/>
      <c r="E124" s="27"/>
    </row>
    <row r="125" spans="2:5" x14ac:dyDescent="0.25">
      <c r="B125" s="3" t="s">
        <v>1</v>
      </c>
      <c r="C125" s="3" t="s">
        <v>2</v>
      </c>
      <c r="D125" s="3" t="s">
        <v>3</v>
      </c>
      <c r="E125" s="3" t="s">
        <v>4</v>
      </c>
    </row>
    <row r="126" spans="2:5" ht="45" x14ac:dyDescent="0.25">
      <c r="B126" s="7" t="s">
        <v>123</v>
      </c>
      <c r="C126" s="8"/>
      <c r="D126" s="5">
        <v>20</v>
      </c>
      <c r="E126" s="5" t="s">
        <v>119</v>
      </c>
    </row>
    <row r="127" spans="2:5" x14ac:dyDescent="0.25">
      <c r="B127" s="27" t="s">
        <v>120</v>
      </c>
      <c r="C127" s="27"/>
      <c r="D127" s="27"/>
      <c r="E127" s="27"/>
    </row>
    <row r="128" spans="2:5" x14ac:dyDescent="0.25">
      <c r="B128" s="3" t="s">
        <v>1</v>
      </c>
      <c r="C128" s="3" t="s">
        <v>2</v>
      </c>
      <c r="D128" s="3" t="s">
        <v>3</v>
      </c>
      <c r="E128" s="3" t="s">
        <v>4</v>
      </c>
    </row>
    <row r="129" spans="2:6" x14ac:dyDescent="0.25">
      <c r="B129" s="6" t="s">
        <v>118</v>
      </c>
      <c r="C129" s="8"/>
      <c r="D129" s="5">
        <v>50</v>
      </c>
      <c r="E129" s="5" t="s">
        <v>119</v>
      </c>
    </row>
    <row r="130" spans="2:6" x14ac:dyDescent="0.25">
      <c r="B130" s="27" t="s">
        <v>86</v>
      </c>
      <c r="C130" s="27"/>
      <c r="D130" s="27"/>
      <c r="E130" s="27"/>
    </row>
    <row r="131" spans="2:6" x14ac:dyDescent="0.25">
      <c r="B131" s="3" t="s">
        <v>1</v>
      </c>
      <c r="C131" s="3" t="s">
        <v>2</v>
      </c>
      <c r="D131" s="3" t="s">
        <v>3</v>
      </c>
      <c r="E131" s="3" t="s">
        <v>4</v>
      </c>
    </row>
    <row r="132" spans="2:6" x14ac:dyDescent="0.25">
      <c r="B132" s="36" t="s">
        <v>87</v>
      </c>
      <c r="C132" s="16" t="s">
        <v>89</v>
      </c>
      <c r="D132" s="14">
        <v>1</v>
      </c>
      <c r="E132" s="14" t="s">
        <v>18</v>
      </c>
    </row>
    <row r="133" spans="2:6" ht="30" x14ac:dyDescent="0.25">
      <c r="B133" s="36"/>
      <c r="C133" s="16" t="s">
        <v>90</v>
      </c>
      <c r="D133" s="14">
        <v>1</v>
      </c>
      <c r="E133" s="14" t="s">
        <v>18</v>
      </c>
    </row>
    <row r="134" spans="2:6" x14ac:dyDescent="0.25">
      <c r="B134" s="36"/>
      <c r="C134" s="16" t="s">
        <v>88</v>
      </c>
      <c r="D134" s="14">
        <f>1.8*2.4</f>
        <v>4.32</v>
      </c>
      <c r="E134" s="14" t="s">
        <v>11</v>
      </c>
    </row>
    <row r="135" spans="2:6" x14ac:dyDescent="0.25">
      <c r="B135" s="5" t="s">
        <v>109</v>
      </c>
      <c r="C135" s="8" t="s">
        <v>110</v>
      </c>
      <c r="D135" s="5">
        <v>1</v>
      </c>
      <c r="E135" s="5" t="s">
        <v>18</v>
      </c>
    </row>
    <row r="136" spans="2:6" x14ac:dyDescent="0.25">
      <c r="B136" s="27" t="s">
        <v>117</v>
      </c>
      <c r="C136" s="27"/>
      <c r="D136" s="27"/>
      <c r="E136" s="27"/>
    </row>
    <row r="137" spans="2:6" x14ac:dyDescent="0.25">
      <c r="B137" s="3" t="s">
        <v>1</v>
      </c>
      <c r="C137" s="3" t="s">
        <v>2</v>
      </c>
      <c r="D137" s="3" t="s">
        <v>3</v>
      </c>
      <c r="E137" s="3" t="s">
        <v>4</v>
      </c>
    </row>
    <row r="138" spans="2:6" ht="30" x14ac:dyDescent="0.25">
      <c r="B138" s="6" t="s">
        <v>118</v>
      </c>
      <c r="C138" s="8" t="s">
        <v>111</v>
      </c>
      <c r="D138" s="18">
        <f>8*3</f>
        <v>24</v>
      </c>
      <c r="E138" s="5" t="s">
        <v>119</v>
      </c>
    </row>
    <row r="139" spans="2:6" x14ac:dyDescent="0.25">
      <c r="B139" s="27" t="s">
        <v>95</v>
      </c>
      <c r="C139" s="27"/>
      <c r="D139" s="27"/>
      <c r="E139" s="27"/>
    </row>
    <row r="140" spans="2:6" x14ac:dyDescent="0.25">
      <c r="B140" s="3" t="s">
        <v>1</v>
      </c>
      <c r="C140" s="3" t="s">
        <v>2</v>
      </c>
      <c r="D140" s="3" t="s">
        <v>3</v>
      </c>
      <c r="E140" s="3" t="s">
        <v>4</v>
      </c>
    </row>
    <row r="141" spans="2:6" ht="75" x14ac:dyDescent="0.25">
      <c r="B141" s="6" t="s">
        <v>96</v>
      </c>
      <c r="C141" s="8" t="s">
        <v>111</v>
      </c>
      <c r="D141" s="17" t="s">
        <v>112</v>
      </c>
      <c r="E141" s="10"/>
    </row>
    <row r="142" spans="2:6" ht="75" x14ac:dyDescent="0.25">
      <c r="B142" s="6" t="s">
        <v>105</v>
      </c>
      <c r="C142" s="11"/>
      <c r="D142" s="17" t="s">
        <v>113</v>
      </c>
      <c r="E142" s="10"/>
    </row>
    <row r="143" spans="2:6" x14ac:dyDescent="0.25">
      <c r="B143" s="29" t="s">
        <v>9</v>
      </c>
      <c r="C143" s="29"/>
      <c r="D143" s="29"/>
      <c r="E143" s="29"/>
      <c r="F143" s="9"/>
    </row>
    <row r="144" spans="2:6" x14ac:dyDescent="0.25">
      <c r="B144" s="27" t="s">
        <v>10</v>
      </c>
      <c r="C144" s="27"/>
      <c r="D144" s="27"/>
      <c r="E144" s="27"/>
      <c r="F144" s="9"/>
    </row>
    <row r="145" spans="2:6" x14ac:dyDescent="0.25">
      <c r="B145" s="3" t="s">
        <v>1</v>
      </c>
      <c r="C145" s="3" t="s">
        <v>2</v>
      </c>
      <c r="D145" s="3" t="s">
        <v>3</v>
      </c>
      <c r="E145" s="3" t="s">
        <v>4</v>
      </c>
      <c r="F145" s="9"/>
    </row>
    <row r="146" spans="2:6" x14ac:dyDescent="0.25">
      <c r="B146" s="34" t="s">
        <v>5</v>
      </c>
      <c r="C146" s="13" t="s">
        <v>6</v>
      </c>
      <c r="D146" s="14">
        <f>0.72*40</f>
        <v>28.799999999999997</v>
      </c>
      <c r="E146" s="14" t="s">
        <v>11</v>
      </c>
      <c r="F146" s="9"/>
    </row>
    <row r="147" spans="2:6" x14ac:dyDescent="0.25">
      <c r="B147" s="34"/>
      <c r="C147" s="13" t="s">
        <v>7</v>
      </c>
      <c r="D147" s="14">
        <f>0.72*40</f>
        <v>28.799999999999997</v>
      </c>
      <c r="E147" s="14" t="s">
        <v>11</v>
      </c>
      <c r="F147" s="9"/>
    </row>
    <row r="148" spans="2:6" x14ac:dyDescent="0.25">
      <c r="B148" s="4" t="s">
        <v>114</v>
      </c>
      <c r="C148" s="2"/>
      <c r="D148" s="5">
        <f>32*2.9</f>
        <v>92.8</v>
      </c>
      <c r="E148" s="5" t="s">
        <v>11</v>
      </c>
      <c r="F148" s="9"/>
    </row>
    <row r="149" spans="2:6" ht="30" x14ac:dyDescent="0.25">
      <c r="B149" s="43" t="s">
        <v>142</v>
      </c>
      <c r="C149" s="8" t="s">
        <v>143</v>
      </c>
      <c r="D149" s="5">
        <f>1.2*0.6*2</f>
        <v>1.44</v>
      </c>
      <c r="E149" s="5" t="s">
        <v>11</v>
      </c>
      <c r="F149" s="9"/>
    </row>
    <row r="150" spans="2:6" x14ac:dyDescent="0.25">
      <c r="B150" s="44"/>
      <c r="C150" t="s">
        <v>144</v>
      </c>
      <c r="D150" s="5">
        <v>2</v>
      </c>
      <c r="E150" s="5" t="s">
        <v>18</v>
      </c>
      <c r="F150" s="9"/>
    </row>
    <row r="151" spans="2:6" x14ac:dyDescent="0.25">
      <c r="B151" s="27" t="s">
        <v>12</v>
      </c>
      <c r="C151" s="27"/>
      <c r="D151" s="27"/>
      <c r="E151" s="27"/>
      <c r="F151" s="9"/>
    </row>
    <row r="152" spans="2:6" x14ac:dyDescent="0.25">
      <c r="B152" s="13" t="s">
        <v>1</v>
      </c>
      <c r="C152" s="13" t="s">
        <v>2</v>
      </c>
      <c r="D152" s="14" t="s">
        <v>3</v>
      </c>
      <c r="E152" s="14" t="s">
        <v>4</v>
      </c>
      <c r="F152" s="9"/>
    </row>
    <row r="153" spans="2:6" x14ac:dyDescent="0.25">
      <c r="B153" s="34" t="s">
        <v>5</v>
      </c>
      <c r="C153" s="13" t="s">
        <v>6</v>
      </c>
      <c r="D153" s="14">
        <f>0.72*12</f>
        <v>8.64</v>
      </c>
      <c r="E153" s="14" t="s">
        <v>11</v>
      </c>
    </row>
    <row r="154" spans="2:6" x14ac:dyDescent="0.25">
      <c r="B154" s="34"/>
      <c r="C154" s="13" t="s">
        <v>7</v>
      </c>
      <c r="D154" s="14">
        <f>0.72*12</f>
        <v>8.64</v>
      </c>
      <c r="E154" s="14" t="s">
        <v>11</v>
      </c>
    </row>
    <row r="155" spans="2:6" x14ac:dyDescent="0.25">
      <c r="B155" s="27" t="s">
        <v>13</v>
      </c>
      <c r="C155" s="27"/>
      <c r="D155" s="27"/>
      <c r="E155" s="27"/>
    </row>
    <row r="156" spans="2:6" x14ac:dyDescent="0.25">
      <c r="B156" s="3" t="s">
        <v>1</v>
      </c>
      <c r="C156" s="3" t="s">
        <v>2</v>
      </c>
      <c r="D156" s="3" t="s">
        <v>3</v>
      </c>
      <c r="E156" s="3" t="s">
        <v>4</v>
      </c>
    </row>
    <row r="157" spans="2:6" x14ac:dyDescent="0.25">
      <c r="B157" s="34" t="s">
        <v>5</v>
      </c>
      <c r="C157" s="13" t="s">
        <v>6</v>
      </c>
      <c r="D157" s="14">
        <f>0.72*30</f>
        <v>21.599999999999998</v>
      </c>
      <c r="E157" s="14" t="s">
        <v>11</v>
      </c>
    </row>
    <row r="158" spans="2:6" x14ac:dyDescent="0.25">
      <c r="B158" s="34"/>
      <c r="C158" s="13" t="s">
        <v>7</v>
      </c>
      <c r="D158" s="14">
        <f>0.72*30</f>
        <v>21.599999999999998</v>
      </c>
      <c r="E158" s="14" t="s">
        <v>11</v>
      </c>
    </row>
    <row r="159" spans="2:6" x14ac:dyDescent="0.25">
      <c r="B159" s="4" t="s">
        <v>115</v>
      </c>
      <c r="C159" s="2"/>
      <c r="D159" s="5">
        <f>11*2.87</f>
        <v>31.57</v>
      </c>
      <c r="E159" s="5" t="s">
        <v>11</v>
      </c>
    </row>
    <row r="160" spans="2:6" x14ac:dyDescent="0.25">
      <c r="B160" s="25" t="s">
        <v>14</v>
      </c>
      <c r="C160" s="25"/>
      <c r="D160" s="25"/>
      <c r="E160" s="25"/>
    </row>
    <row r="161" spans="2:5" x14ac:dyDescent="0.25">
      <c r="B161" s="3" t="s">
        <v>1</v>
      </c>
      <c r="C161" s="3" t="s">
        <v>2</v>
      </c>
      <c r="D161" s="3" t="s">
        <v>3</v>
      </c>
      <c r="E161" s="3" t="s">
        <v>4</v>
      </c>
    </row>
    <row r="162" spans="2:5" x14ac:dyDescent="0.25">
      <c r="B162" s="34" t="s">
        <v>5</v>
      </c>
      <c r="C162" s="13" t="s">
        <v>6</v>
      </c>
      <c r="D162" s="14">
        <f>0.72*15</f>
        <v>10.799999999999999</v>
      </c>
      <c r="E162" s="14" t="s">
        <v>11</v>
      </c>
    </row>
    <row r="163" spans="2:5" x14ac:dyDescent="0.25">
      <c r="B163" s="34"/>
      <c r="C163" s="13" t="s">
        <v>7</v>
      </c>
      <c r="D163" s="14">
        <f>0.72*15</f>
        <v>10.799999999999999</v>
      </c>
      <c r="E163" s="14" t="s">
        <v>11</v>
      </c>
    </row>
    <row r="164" spans="2:5" ht="30" x14ac:dyDescent="0.25">
      <c r="B164" s="4" t="s">
        <v>116</v>
      </c>
      <c r="C164" s="2"/>
      <c r="D164" s="5">
        <f>16</f>
        <v>16</v>
      </c>
      <c r="E164" s="5" t="s">
        <v>11</v>
      </c>
    </row>
    <row r="165" spans="2:5" ht="30" x14ac:dyDescent="0.25">
      <c r="B165" s="4" t="s">
        <v>130</v>
      </c>
      <c r="C165" s="2"/>
      <c r="D165" s="5"/>
      <c r="E165" s="5"/>
    </row>
    <row r="166" spans="2:5" x14ac:dyDescent="0.25">
      <c r="B166" s="25" t="s">
        <v>126</v>
      </c>
      <c r="C166" s="25"/>
      <c r="D166" s="25"/>
      <c r="E166" s="25"/>
    </row>
    <row r="167" spans="2:5" x14ac:dyDescent="0.25">
      <c r="B167" s="3" t="s">
        <v>1</v>
      </c>
      <c r="C167" s="3" t="s">
        <v>2</v>
      </c>
      <c r="D167" s="3" t="s">
        <v>3</v>
      </c>
      <c r="E167" s="3" t="s">
        <v>4</v>
      </c>
    </row>
    <row r="168" spans="2:5" x14ac:dyDescent="0.25">
      <c r="B168" s="4" t="s">
        <v>127</v>
      </c>
      <c r="C168" s="2"/>
      <c r="D168" s="5">
        <f>(4.42*2.9)+(2.97*2.9)</f>
        <v>21.430999999999997</v>
      </c>
      <c r="E168" s="5" t="s">
        <v>11</v>
      </c>
    </row>
    <row r="169" spans="2:5" x14ac:dyDescent="0.25">
      <c r="B169" s="4" t="s">
        <v>128</v>
      </c>
      <c r="C169" s="2"/>
      <c r="D169" s="5">
        <f>4.42*2.97</f>
        <v>13.127400000000002</v>
      </c>
      <c r="E169" s="5" t="s">
        <v>11</v>
      </c>
    </row>
    <row r="170" spans="2:5" x14ac:dyDescent="0.25">
      <c r="B170" s="4" t="s">
        <v>129</v>
      </c>
      <c r="C170" s="2"/>
      <c r="D170" s="5"/>
      <c r="E170" s="5"/>
    </row>
    <row r="171" spans="2:5" x14ac:dyDescent="0.25">
      <c r="B171" s="25" t="s">
        <v>15</v>
      </c>
      <c r="C171" s="25"/>
      <c r="D171" s="25"/>
      <c r="E171" s="25"/>
    </row>
    <row r="172" spans="2:5" x14ac:dyDescent="0.25">
      <c r="B172" s="3" t="s">
        <v>1</v>
      </c>
      <c r="C172" s="3" t="s">
        <v>2</v>
      </c>
      <c r="D172" s="3" t="s">
        <v>3</v>
      </c>
      <c r="E172" s="3" t="s">
        <v>4</v>
      </c>
    </row>
    <row r="173" spans="2:5" x14ac:dyDescent="0.25">
      <c r="B173" s="34" t="s">
        <v>5</v>
      </c>
      <c r="C173" s="13" t="s">
        <v>6</v>
      </c>
      <c r="D173" s="14">
        <f>0.72*30</f>
        <v>21.599999999999998</v>
      </c>
      <c r="E173" s="14" t="s">
        <v>11</v>
      </c>
    </row>
    <row r="174" spans="2:5" x14ac:dyDescent="0.25">
      <c r="B174" s="34"/>
      <c r="C174" s="13" t="s">
        <v>7</v>
      </c>
      <c r="D174" s="14">
        <f>0.72*30</f>
        <v>21.599999999999998</v>
      </c>
      <c r="E174" s="14" t="s">
        <v>11</v>
      </c>
    </row>
    <row r="175" spans="2:5" x14ac:dyDescent="0.25">
      <c r="B175" s="25" t="s">
        <v>16</v>
      </c>
      <c r="C175" s="25"/>
      <c r="D175" s="25"/>
      <c r="E175" s="25"/>
    </row>
    <row r="176" spans="2:5" x14ac:dyDescent="0.25">
      <c r="B176" s="13" t="s">
        <v>1</v>
      </c>
      <c r="C176" s="13" t="s">
        <v>2</v>
      </c>
      <c r="D176" s="14" t="s">
        <v>3</v>
      </c>
      <c r="E176" s="14" t="s">
        <v>4</v>
      </c>
    </row>
    <row r="177" spans="2:5" x14ac:dyDescent="0.25">
      <c r="B177" s="34" t="s">
        <v>5</v>
      </c>
      <c r="C177" s="13" t="s">
        <v>6</v>
      </c>
      <c r="D177" s="14">
        <f>0.72*10</f>
        <v>7.1999999999999993</v>
      </c>
      <c r="E177" s="14" t="s">
        <v>11</v>
      </c>
    </row>
    <row r="178" spans="2:5" x14ac:dyDescent="0.25">
      <c r="B178" s="34"/>
      <c r="C178" s="13" t="s">
        <v>7</v>
      </c>
      <c r="D178" s="14">
        <f>0.72*10</f>
        <v>7.1999999999999993</v>
      </c>
      <c r="E178" s="14" t="s">
        <v>11</v>
      </c>
    </row>
    <row r="179" spans="2:5" x14ac:dyDescent="0.25">
      <c r="B179" s="25" t="s">
        <v>91</v>
      </c>
      <c r="C179" s="25"/>
      <c r="D179" s="25"/>
      <c r="E179" s="25"/>
    </row>
    <row r="180" spans="2:5" x14ac:dyDescent="0.25">
      <c r="B180" s="3" t="s">
        <v>1</v>
      </c>
      <c r="C180" s="3" t="s">
        <v>2</v>
      </c>
      <c r="D180" s="3" t="s">
        <v>3</v>
      </c>
      <c r="E180" s="3" t="s">
        <v>4</v>
      </c>
    </row>
    <row r="181" spans="2:5" ht="45" x14ac:dyDescent="0.25">
      <c r="B181" s="15" t="s">
        <v>19</v>
      </c>
      <c r="C181" s="16" t="s">
        <v>17</v>
      </c>
      <c r="D181" s="14">
        <v>1</v>
      </c>
      <c r="E181" s="14" t="s">
        <v>18</v>
      </c>
    </row>
    <row r="182" spans="2:5" x14ac:dyDescent="0.25">
      <c r="B182" s="35" t="s">
        <v>20</v>
      </c>
      <c r="C182" s="16" t="s">
        <v>21</v>
      </c>
      <c r="D182" s="14">
        <v>1</v>
      </c>
      <c r="E182" s="14" t="s">
        <v>18</v>
      </c>
    </row>
    <row r="183" spans="2:5" x14ac:dyDescent="0.25">
      <c r="B183" s="35"/>
      <c r="C183" s="16" t="s">
        <v>22</v>
      </c>
      <c r="D183" s="14">
        <v>1</v>
      </c>
      <c r="E183" s="14" t="s">
        <v>18</v>
      </c>
    </row>
    <row r="184" spans="2:5" x14ac:dyDescent="0.25">
      <c r="B184" s="35" t="s">
        <v>23</v>
      </c>
      <c r="C184" s="16" t="s">
        <v>24</v>
      </c>
      <c r="D184" s="14">
        <v>1</v>
      </c>
      <c r="E184" s="14" t="s">
        <v>18</v>
      </c>
    </row>
    <row r="185" spans="2:5" x14ac:dyDescent="0.25">
      <c r="B185" s="35"/>
      <c r="C185" s="16" t="s">
        <v>25</v>
      </c>
      <c r="D185" s="14">
        <v>1</v>
      </c>
      <c r="E185" s="14" t="s">
        <v>18</v>
      </c>
    </row>
    <row r="186" spans="2:5" x14ac:dyDescent="0.25">
      <c r="B186" s="25" t="s">
        <v>92</v>
      </c>
      <c r="C186" s="25"/>
      <c r="D186" s="25"/>
      <c r="E186" s="25"/>
    </row>
    <row r="187" spans="2:5" x14ac:dyDescent="0.25">
      <c r="B187" s="3" t="s">
        <v>1</v>
      </c>
      <c r="C187" s="3" t="s">
        <v>2</v>
      </c>
      <c r="D187" s="3" t="s">
        <v>3</v>
      </c>
      <c r="E187" s="3" t="s">
        <v>4</v>
      </c>
    </row>
    <row r="188" spans="2:5" ht="45" x14ac:dyDescent="0.25">
      <c r="B188" s="15" t="s">
        <v>19</v>
      </c>
      <c r="C188" s="16" t="s">
        <v>17</v>
      </c>
      <c r="D188" s="14">
        <v>1</v>
      </c>
      <c r="E188" s="14" t="s">
        <v>18</v>
      </c>
    </row>
    <row r="189" spans="2:5" x14ac:dyDescent="0.25">
      <c r="B189" s="35" t="s">
        <v>23</v>
      </c>
      <c r="C189" s="16" t="s">
        <v>24</v>
      </c>
      <c r="D189" s="14">
        <v>1</v>
      </c>
      <c r="E189" s="14" t="s">
        <v>18</v>
      </c>
    </row>
    <row r="190" spans="2:5" x14ac:dyDescent="0.25">
      <c r="B190" s="35"/>
      <c r="C190" s="16" t="s">
        <v>25</v>
      </c>
      <c r="D190" s="14">
        <v>1</v>
      </c>
      <c r="E190" s="14" t="s">
        <v>18</v>
      </c>
    </row>
    <row r="191" spans="2:5" ht="30" x14ac:dyDescent="0.25">
      <c r="B191" s="38" t="s">
        <v>141</v>
      </c>
      <c r="C191" s="37"/>
      <c r="D191" s="39">
        <v>1</v>
      </c>
      <c r="E191" s="39" t="s">
        <v>18</v>
      </c>
    </row>
    <row r="192" spans="2:5" x14ac:dyDescent="0.25">
      <c r="B192" s="25" t="s">
        <v>93</v>
      </c>
      <c r="C192" s="25"/>
      <c r="D192" s="25"/>
      <c r="E192" s="25"/>
    </row>
    <row r="193" spans="2:5" x14ac:dyDescent="0.25">
      <c r="B193" s="3" t="s">
        <v>1</v>
      </c>
      <c r="C193" s="3" t="s">
        <v>2</v>
      </c>
      <c r="D193" s="3" t="s">
        <v>3</v>
      </c>
      <c r="E193" s="3" t="s">
        <v>4</v>
      </c>
    </row>
    <row r="194" spans="2:5" x14ac:dyDescent="0.25">
      <c r="B194" s="35" t="s">
        <v>23</v>
      </c>
      <c r="C194" s="16" t="s">
        <v>24</v>
      </c>
      <c r="D194" s="14">
        <v>2</v>
      </c>
      <c r="E194" s="14" t="s">
        <v>18</v>
      </c>
    </row>
    <row r="195" spans="2:5" x14ac:dyDescent="0.25">
      <c r="B195" s="35"/>
      <c r="C195" s="16" t="s">
        <v>25</v>
      </c>
      <c r="D195" s="14">
        <v>2</v>
      </c>
      <c r="E195" s="14" t="s">
        <v>18</v>
      </c>
    </row>
    <row r="196" spans="2:5" x14ac:dyDescent="0.25">
      <c r="B196" s="33" t="s">
        <v>26</v>
      </c>
      <c r="C196" s="16" t="s">
        <v>27</v>
      </c>
      <c r="D196" s="14">
        <v>2</v>
      </c>
      <c r="E196" s="14" t="s">
        <v>18</v>
      </c>
    </row>
    <row r="197" spans="2:5" ht="30" x14ac:dyDescent="0.25">
      <c r="B197" s="33"/>
      <c r="C197" s="16" t="s">
        <v>28</v>
      </c>
      <c r="D197" s="14">
        <v>2</v>
      </c>
      <c r="E197" s="14" t="s">
        <v>18</v>
      </c>
    </row>
    <row r="198" spans="2:5" ht="45" x14ac:dyDescent="0.25">
      <c r="B198" s="15" t="s">
        <v>29</v>
      </c>
      <c r="C198" s="16" t="s">
        <v>30</v>
      </c>
      <c r="D198" s="14">
        <v>2</v>
      </c>
      <c r="E198" s="14" t="s">
        <v>18</v>
      </c>
    </row>
    <row r="199" spans="2:5" x14ac:dyDescent="0.25">
      <c r="B199" s="35" t="s">
        <v>31</v>
      </c>
      <c r="C199" s="16" t="s">
        <v>32</v>
      </c>
      <c r="D199" s="14">
        <v>1</v>
      </c>
      <c r="E199" s="14" t="s">
        <v>18</v>
      </c>
    </row>
    <row r="200" spans="2:5" x14ac:dyDescent="0.25">
      <c r="B200" s="35"/>
      <c r="C200" s="16" t="s">
        <v>33</v>
      </c>
      <c r="D200" s="14">
        <v>1</v>
      </c>
      <c r="E200" s="14" t="s">
        <v>18</v>
      </c>
    </row>
    <row r="201" spans="2:5" x14ac:dyDescent="0.25">
      <c r="B201" s="35" t="s">
        <v>34</v>
      </c>
      <c r="C201" s="16" t="s">
        <v>35</v>
      </c>
      <c r="D201" s="14">
        <v>1</v>
      </c>
      <c r="E201" s="14" t="s">
        <v>18</v>
      </c>
    </row>
    <row r="202" spans="2:5" x14ac:dyDescent="0.25">
      <c r="B202" s="35"/>
      <c r="C202" s="16" t="s">
        <v>36</v>
      </c>
      <c r="D202" s="14">
        <v>1</v>
      </c>
      <c r="E202" s="14" t="s">
        <v>18</v>
      </c>
    </row>
    <row r="203" spans="2:5" x14ac:dyDescent="0.25">
      <c r="B203" s="35" t="s">
        <v>20</v>
      </c>
      <c r="C203" s="16" t="s">
        <v>21</v>
      </c>
      <c r="D203" s="14">
        <v>1</v>
      </c>
      <c r="E203" s="14" t="s">
        <v>18</v>
      </c>
    </row>
    <row r="204" spans="2:5" x14ac:dyDescent="0.25">
      <c r="B204" s="35"/>
      <c r="C204" s="16" t="s">
        <v>22</v>
      </c>
      <c r="D204" s="14">
        <v>1</v>
      </c>
      <c r="E204" s="14" t="s">
        <v>18</v>
      </c>
    </row>
    <row r="205" spans="2:5" x14ac:dyDescent="0.25">
      <c r="B205" s="25" t="s">
        <v>94</v>
      </c>
      <c r="C205" s="25"/>
      <c r="D205" s="25"/>
      <c r="E205" s="25"/>
    </row>
    <row r="206" spans="2:5" x14ac:dyDescent="0.25">
      <c r="B206" s="3" t="s">
        <v>1</v>
      </c>
      <c r="C206" s="3" t="s">
        <v>2</v>
      </c>
      <c r="D206" s="3" t="s">
        <v>3</v>
      </c>
      <c r="E206" s="3" t="s">
        <v>4</v>
      </c>
    </row>
    <row r="207" spans="2:5" x14ac:dyDescent="0.25">
      <c r="B207" s="35" t="s">
        <v>23</v>
      </c>
      <c r="C207" s="16" t="s">
        <v>24</v>
      </c>
      <c r="D207" s="14">
        <v>3</v>
      </c>
      <c r="E207" s="14" t="s">
        <v>18</v>
      </c>
    </row>
    <row r="208" spans="2:5" x14ac:dyDescent="0.25">
      <c r="B208" s="35"/>
      <c r="C208" s="16" t="s">
        <v>25</v>
      </c>
      <c r="D208" s="14">
        <v>3</v>
      </c>
      <c r="E208" s="14" t="s">
        <v>18</v>
      </c>
    </row>
    <row r="209" spans="2:5" x14ac:dyDescent="0.25">
      <c r="B209" s="33" t="s">
        <v>26</v>
      </c>
      <c r="C209" s="16" t="s">
        <v>27</v>
      </c>
      <c r="D209" s="14">
        <v>3</v>
      </c>
      <c r="E209" s="14" t="s">
        <v>18</v>
      </c>
    </row>
    <row r="210" spans="2:5" ht="30" x14ac:dyDescent="0.25">
      <c r="B210" s="33"/>
      <c r="C210" s="16" t="s">
        <v>28</v>
      </c>
      <c r="D210" s="14">
        <v>3</v>
      </c>
      <c r="E210" s="14" t="s">
        <v>18</v>
      </c>
    </row>
    <row r="211" spans="2:5" ht="45" x14ac:dyDescent="0.25">
      <c r="B211" s="15" t="s">
        <v>29</v>
      </c>
      <c r="C211" s="16" t="s">
        <v>30</v>
      </c>
      <c r="D211" s="14">
        <v>3</v>
      </c>
      <c r="E211" s="14" t="s">
        <v>18</v>
      </c>
    </row>
    <row r="212" spans="2:5" x14ac:dyDescent="0.25">
      <c r="B212" s="35" t="s">
        <v>31</v>
      </c>
      <c r="C212" s="16" t="s">
        <v>32</v>
      </c>
      <c r="D212" s="14">
        <v>2</v>
      </c>
      <c r="E212" s="14" t="s">
        <v>18</v>
      </c>
    </row>
    <row r="213" spans="2:5" x14ac:dyDescent="0.25">
      <c r="B213" s="35"/>
      <c r="C213" s="16" t="s">
        <v>33</v>
      </c>
      <c r="D213" s="14">
        <v>2</v>
      </c>
      <c r="E213" s="14" t="s">
        <v>18</v>
      </c>
    </row>
    <row r="214" spans="2:5" x14ac:dyDescent="0.25">
      <c r="B214" s="35" t="s">
        <v>34</v>
      </c>
      <c r="C214" s="16" t="s">
        <v>35</v>
      </c>
      <c r="D214" s="14">
        <v>1</v>
      </c>
      <c r="E214" s="14" t="s">
        <v>18</v>
      </c>
    </row>
    <row r="215" spans="2:5" x14ac:dyDescent="0.25">
      <c r="B215" s="35"/>
      <c r="C215" s="16" t="s">
        <v>36</v>
      </c>
      <c r="D215" s="14">
        <v>1</v>
      </c>
      <c r="E215" s="14" t="s">
        <v>18</v>
      </c>
    </row>
    <row r="216" spans="2:5" x14ac:dyDescent="0.25">
      <c r="B216" s="35" t="s">
        <v>20</v>
      </c>
      <c r="C216" s="16" t="s">
        <v>21</v>
      </c>
      <c r="D216" s="14">
        <v>1</v>
      </c>
      <c r="E216" s="14" t="s">
        <v>18</v>
      </c>
    </row>
    <row r="217" spans="2:5" x14ac:dyDescent="0.25">
      <c r="B217" s="35"/>
      <c r="C217" s="16" t="s">
        <v>22</v>
      </c>
      <c r="D217" s="14">
        <v>1</v>
      </c>
      <c r="E217" s="14" t="s">
        <v>18</v>
      </c>
    </row>
    <row r="218" spans="2:5" x14ac:dyDescent="0.25">
      <c r="B218" s="25" t="s">
        <v>49</v>
      </c>
      <c r="C218" s="25"/>
      <c r="D218" s="25"/>
      <c r="E218" s="25"/>
    </row>
    <row r="219" spans="2:5" x14ac:dyDescent="0.25">
      <c r="B219" s="3" t="s">
        <v>1</v>
      </c>
      <c r="C219" s="3" t="s">
        <v>2</v>
      </c>
      <c r="D219" s="3" t="s">
        <v>3</v>
      </c>
      <c r="E219" s="3" t="s">
        <v>4</v>
      </c>
    </row>
    <row r="220" spans="2:5" x14ac:dyDescent="0.25">
      <c r="B220" s="13" t="s">
        <v>37</v>
      </c>
      <c r="C220" s="16" t="s">
        <v>38</v>
      </c>
      <c r="D220" s="14">
        <f>3.2*1.25*0.4</f>
        <v>1.6</v>
      </c>
      <c r="E220" s="14" t="s">
        <v>39</v>
      </c>
    </row>
    <row r="221" spans="2:5" x14ac:dyDescent="0.25">
      <c r="B221" s="35" t="s">
        <v>41</v>
      </c>
      <c r="C221" s="13" t="s">
        <v>40</v>
      </c>
      <c r="D221" s="14">
        <f>3.6*5.9</f>
        <v>21.240000000000002</v>
      </c>
      <c r="E221" s="14" t="s">
        <v>11</v>
      </c>
    </row>
    <row r="222" spans="2:5" x14ac:dyDescent="0.25">
      <c r="B222" s="35"/>
      <c r="C222" s="16" t="s">
        <v>43</v>
      </c>
      <c r="D222" s="14">
        <f>3.6*5.9</f>
        <v>21.240000000000002</v>
      </c>
      <c r="E222" s="14" t="s">
        <v>11</v>
      </c>
    </row>
    <row r="223" spans="2:5" x14ac:dyDescent="0.25">
      <c r="B223" s="35"/>
      <c r="C223" s="16" t="s">
        <v>42</v>
      </c>
      <c r="D223" s="14">
        <f>3.6*5.9</f>
        <v>21.240000000000002</v>
      </c>
      <c r="E223" s="14" t="s">
        <v>11</v>
      </c>
    </row>
    <row r="224" spans="2:5" x14ac:dyDescent="0.25">
      <c r="B224" s="35"/>
      <c r="C224" s="16" t="s">
        <v>44</v>
      </c>
      <c r="D224" s="14">
        <f>3.6+3.6+5.9+5.9</f>
        <v>19</v>
      </c>
      <c r="E224" s="14" t="s">
        <v>46</v>
      </c>
    </row>
    <row r="225" spans="2:5" x14ac:dyDescent="0.25">
      <c r="B225" s="35"/>
      <c r="C225" s="16" t="s">
        <v>45</v>
      </c>
      <c r="D225" s="14">
        <f>3.6+3.6+5.9+5.9</f>
        <v>19</v>
      </c>
      <c r="E225" s="14" t="s">
        <v>46</v>
      </c>
    </row>
    <row r="226" spans="2:5" x14ac:dyDescent="0.25">
      <c r="B226" s="35" t="s">
        <v>20</v>
      </c>
      <c r="C226" s="16" t="s">
        <v>21</v>
      </c>
      <c r="D226" s="14">
        <v>1</v>
      </c>
      <c r="E226" s="14" t="s">
        <v>18</v>
      </c>
    </row>
    <row r="227" spans="2:5" x14ac:dyDescent="0.25">
      <c r="B227" s="35"/>
      <c r="C227" s="16" t="s">
        <v>22</v>
      </c>
      <c r="D227" s="14">
        <v>1</v>
      </c>
      <c r="E227" s="14" t="s">
        <v>18</v>
      </c>
    </row>
    <row r="228" spans="2:5" ht="30" x14ac:dyDescent="0.25">
      <c r="B228" s="15" t="s">
        <v>47</v>
      </c>
      <c r="C228" s="16" t="s">
        <v>48</v>
      </c>
      <c r="D228" s="14">
        <v>1</v>
      </c>
      <c r="E228" s="14" t="s">
        <v>18</v>
      </c>
    </row>
    <row r="229" spans="2:5" x14ac:dyDescent="0.25">
      <c r="B229" s="6" t="s">
        <v>121</v>
      </c>
      <c r="C229" s="8"/>
      <c r="D229" s="5">
        <f>(3.6*2.7)+(5.9*2.7)</f>
        <v>25.650000000000002</v>
      </c>
      <c r="E229" s="5"/>
    </row>
    <row r="230" spans="2:5" x14ac:dyDescent="0.25">
      <c r="B230" s="25" t="s">
        <v>131</v>
      </c>
      <c r="C230" s="25"/>
      <c r="D230" s="25"/>
      <c r="E230" s="25"/>
    </row>
    <row r="231" spans="2:5" x14ac:dyDescent="0.25">
      <c r="B231" s="3" t="s">
        <v>1</v>
      </c>
      <c r="C231" s="3" t="s">
        <v>2</v>
      </c>
      <c r="D231" s="3" t="s">
        <v>3</v>
      </c>
      <c r="E231" s="3" t="s">
        <v>4</v>
      </c>
    </row>
    <row r="232" spans="2:5" x14ac:dyDescent="0.25">
      <c r="B232" s="37" t="s">
        <v>121</v>
      </c>
      <c r="C232" s="38"/>
      <c r="D232" s="39">
        <f>16*3</f>
        <v>48</v>
      </c>
      <c r="E232" s="39" t="s">
        <v>11</v>
      </c>
    </row>
    <row r="233" spans="2:5" x14ac:dyDescent="0.25">
      <c r="B233" s="25" t="s">
        <v>132</v>
      </c>
      <c r="C233" s="25"/>
      <c r="D233" s="25"/>
      <c r="E233" s="25"/>
    </row>
    <row r="234" spans="2:5" x14ac:dyDescent="0.25">
      <c r="B234" s="3" t="s">
        <v>1</v>
      </c>
      <c r="C234" s="3" t="s">
        <v>2</v>
      </c>
      <c r="D234" s="3" t="s">
        <v>3</v>
      </c>
      <c r="E234" s="3" t="s">
        <v>4</v>
      </c>
    </row>
    <row r="235" spans="2:5" x14ac:dyDescent="0.25">
      <c r="B235" s="37" t="s">
        <v>121</v>
      </c>
      <c r="C235" s="38"/>
      <c r="D235" s="39">
        <f>30*2.65</f>
        <v>79.5</v>
      </c>
      <c r="E235" s="39" t="s">
        <v>11</v>
      </c>
    </row>
    <row r="236" spans="2:5" x14ac:dyDescent="0.25">
      <c r="B236" s="25" t="s">
        <v>52</v>
      </c>
      <c r="C236" s="25"/>
      <c r="D236" s="25"/>
      <c r="E236" s="25"/>
    </row>
    <row r="237" spans="2:5" x14ac:dyDescent="0.25">
      <c r="B237" s="3" t="s">
        <v>1</v>
      </c>
      <c r="C237" s="3" t="s">
        <v>2</v>
      </c>
      <c r="D237" s="3" t="s">
        <v>3</v>
      </c>
      <c r="E237" s="3" t="s">
        <v>4</v>
      </c>
    </row>
    <row r="238" spans="2:5" ht="30" x14ac:dyDescent="0.25">
      <c r="B238" s="16" t="s">
        <v>50</v>
      </c>
      <c r="C238" s="19" t="s">
        <v>51</v>
      </c>
      <c r="D238" s="14">
        <v>1</v>
      </c>
      <c r="E238" s="14" t="s">
        <v>18</v>
      </c>
    </row>
    <row r="239" spans="2:5" x14ac:dyDescent="0.25">
      <c r="B239" s="35" t="s">
        <v>20</v>
      </c>
      <c r="C239" s="16" t="s">
        <v>21</v>
      </c>
      <c r="D239" s="14">
        <v>1</v>
      </c>
      <c r="E239" s="14" t="s">
        <v>18</v>
      </c>
    </row>
    <row r="240" spans="2:5" x14ac:dyDescent="0.25">
      <c r="B240" s="35"/>
      <c r="C240" s="16" t="s">
        <v>22</v>
      </c>
      <c r="D240" s="14">
        <v>1</v>
      </c>
      <c r="E240" s="14" t="s">
        <v>18</v>
      </c>
    </row>
    <row r="241" spans="2:5" x14ac:dyDescent="0.25">
      <c r="B241" s="40" t="s">
        <v>26</v>
      </c>
      <c r="C241" s="37" t="s">
        <v>27</v>
      </c>
      <c r="D241" s="39">
        <v>1</v>
      </c>
      <c r="E241" s="39" t="s">
        <v>18</v>
      </c>
    </row>
    <row r="242" spans="2:5" ht="30" x14ac:dyDescent="0.25">
      <c r="B242" s="40"/>
      <c r="C242" s="37" t="s">
        <v>28</v>
      </c>
      <c r="D242" s="39">
        <v>1</v>
      </c>
      <c r="E242" s="39" t="s">
        <v>18</v>
      </c>
    </row>
    <row r="243" spans="2:5" x14ac:dyDescent="0.25">
      <c r="B243" s="38" t="s">
        <v>133</v>
      </c>
      <c r="C243" s="37"/>
      <c r="D243" s="39">
        <f>37*2.6</f>
        <v>96.2</v>
      </c>
      <c r="E243" s="39" t="s">
        <v>11</v>
      </c>
    </row>
    <row r="244" spans="2:5" x14ac:dyDescent="0.25">
      <c r="B244" s="25" t="s">
        <v>135</v>
      </c>
      <c r="C244" s="25"/>
      <c r="D244" s="25"/>
      <c r="E244" s="25"/>
    </row>
    <row r="245" spans="2:5" x14ac:dyDescent="0.25">
      <c r="B245" s="3" t="s">
        <v>1</v>
      </c>
      <c r="C245" s="3" t="s">
        <v>2</v>
      </c>
      <c r="D245" s="3" t="s">
        <v>3</v>
      </c>
      <c r="E245" s="3" t="s">
        <v>4</v>
      </c>
    </row>
    <row r="246" spans="2:5" ht="45" x14ac:dyDescent="0.25">
      <c r="B246" s="37" t="s">
        <v>138</v>
      </c>
      <c r="C246" s="38"/>
      <c r="D246" s="39">
        <v>1</v>
      </c>
      <c r="E246" s="39" t="s">
        <v>18</v>
      </c>
    </row>
    <row r="247" spans="2:5" x14ac:dyDescent="0.25">
      <c r="B247" s="41" t="s">
        <v>136</v>
      </c>
      <c r="C247" s="37"/>
      <c r="D247" s="39">
        <v>3</v>
      </c>
      <c r="E247" s="39" t="s">
        <v>134</v>
      </c>
    </row>
    <row r="248" spans="2:5" ht="60" x14ac:dyDescent="0.25">
      <c r="B248" s="42" t="s">
        <v>137</v>
      </c>
      <c r="C248" s="37"/>
      <c r="D248" s="39">
        <v>1</v>
      </c>
      <c r="E248" s="39" t="s">
        <v>18</v>
      </c>
    </row>
    <row r="249" spans="2:5" x14ac:dyDescent="0.25">
      <c r="B249" s="25" t="s">
        <v>103</v>
      </c>
      <c r="C249" s="25"/>
      <c r="D249" s="25"/>
      <c r="E249" s="25"/>
    </row>
    <row r="250" spans="2:5" x14ac:dyDescent="0.25">
      <c r="B250" s="13" t="s">
        <v>104</v>
      </c>
      <c r="C250" s="13"/>
      <c r="D250" s="14"/>
      <c r="E250" s="14"/>
    </row>
    <row r="251" spans="2:5" x14ac:dyDescent="0.25">
      <c r="B251" s="29" t="s">
        <v>98</v>
      </c>
      <c r="C251" s="29"/>
      <c r="D251" s="29"/>
      <c r="E251" s="29"/>
    </row>
    <row r="252" spans="2:5" x14ac:dyDescent="0.25">
      <c r="B252" s="3" t="s">
        <v>1</v>
      </c>
      <c r="C252" s="3" t="s">
        <v>2</v>
      </c>
      <c r="D252" s="3" t="s">
        <v>3</v>
      </c>
      <c r="E252" s="3" t="s">
        <v>4</v>
      </c>
    </row>
    <row r="253" spans="2:5" ht="75" x14ac:dyDescent="0.25">
      <c r="B253" s="15" t="s">
        <v>99</v>
      </c>
      <c r="C253" s="16" t="s">
        <v>102</v>
      </c>
      <c r="D253" s="14"/>
      <c r="E253" s="14"/>
    </row>
    <row r="254" spans="2:5" ht="30" x14ac:dyDescent="0.25">
      <c r="B254" s="15" t="s">
        <v>100</v>
      </c>
      <c r="C254" s="16" t="s">
        <v>101</v>
      </c>
      <c r="D254" s="14"/>
      <c r="E254" s="14"/>
    </row>
    <row r="255" spans="2:5" x14ac:dyDescent="0.25">
      <c r="B255" s="2" t="s">
        <v>139</v>
      </c>
      <c r="C255" s="2"/>
      <c r="D255" s="5">
        <v>1.5</v>
      </c>
      <c r="E255" s="5" t="s">
        <v>140</v>
      </c>
    </row>
  </sheetData>
  <mergeCells count="102">
    <mergeCell ref="B239:B240"/>
    <mergeCell ref="B241:B242"/>
    <mergeCell ref="B149:B150"/>
    <mergeCell ref="B233:E233"/>
    <mergeCell ref="B230:E230"/>
    <mergeCell ref="B236:E236"/>
    <mergeCell ref="B14:B18"/>
    <mergeCell ref="B136:E136"/>
    <mergeCell ref="B2:E2"/>
    <mergeCell ref="B3:E3"/>
    <mergeCell ref="B4:E4"/>
    <mergeCell ref="B6:B7"/>
    <mergeCell ref="B12:E12"/>
    <mergeCell ref="B53:E53"/>
    <mergeCell ref="B20:E20"/>
    <mergeCell ref="B22:B23"/>
    <mergeCell ref="B24:E24"/>
    <mergeCell ref="B26:B27"/>
    <mergeCell ref="B28:B29"/>
    <mergeCell ref="B30:E30"/>
    <mergeCell ref="B32:B33"/>
    <mergeCell ref="B34:E34"/>
    <mergeCell ref="B36:B37"/>
    <mergeCell ref="B45:E45"/>
    <mergeCell ref="B47:B50"/>
    <mergeCell ref="B77:B78"/>
    <mergeCell ref="B55:B56"/>
    <mergeCell ref="B57:B58"/>
    <mergeCell ref="B59:E59"/>
    <mergeCell ref="B61:B62"/>
    <mergeCell ref="B63:E63"/>
    <mergeCell ref="B65:B66"/>
    <mergeCell ref="B67:B68"/>
    <mergeCell ref="B69:B70"/>
    <mergeCell ref="B71:B72"/>
    <mergeCell ref="B73:E73"/>
    <mergeCell ref="B75:B76"/>
    <mergeCell ref="B104:B105"/>
    <mergeCell ref="B80:B81"/>
    <mergeCell ref="B82:B83"/>
    <mergeCell ref="B84:B85"/>
    <mergeCell ref="B86:B87"/>
    <mergeCell ref="B88:E88"/>
    <mergeCell ref="B90:B91"/>
    <mergeCell ref="B92:B93"/>
    <mergeCell ref="B95:B96"/>
    <mergeCell ref="B97:B98"/>
    <mergeCell ref="B99:B100"/>
    <mergeCell ref="B102:E102"/>
    <mergeCell ref="B143:E143"/>
    <mergeCell ref="B107:B108"/>
    <mergeCell ref="B109:B110"/>
    <mergeCell ref="B111:B112"/>
    <mergeCell ref="B113:E113"/>
    <mergeCell ref="B115:B116"/>
    <mergeCell ref="B118:B119"/>
    <mergeCell ref="B120:B121"/>
    <mergeCell ref="B122:B123"/>
    <mergeCell ref="B130:E130"/>
    <mergeCell ref="B132:B134"/>
    <mergeCell ref="B139:E139"/>
    <mergeCell ref="B127:E127"/>
    <mergeCell ref="B124:E124"/>
    <mergeCell ref="B179:E179"/>
    <mergeCell ref="B144:E144"/>
    <mergeCell ref="B146:B147"/>
    <mergeCell ref="B153:B154"/>
    <mergeCell ref="B155:E155"/>
    <mergeCell ref="B157:B158"/>
    <mergeCell ref="B166:E166"/>
    <mergeCell ref="B151:E151"/>
    <mergeCell ref="B171:E171"/>
    <mergeCell ref="B173:B174"/>
    <mergeCell ref="B175:E175"/>
    <mergeCell ref="B177:B178"/>
    <mergeCell ref="B162:B163"/>
    <mergeCell ref="B207:B208"/>
    <mergeCell ref="B182:B183"/>
    <mergeCell ref="B184:B185"/>
    <mergeCell ref="B186:E186"/>
    <mergeCell ref="B189:B190"/>
    <mergeCell ref="B192:E192"/>
    <mergeCell ref="B194:B195"/>
    <mergeCell ref="B196:B197"/>
    <mergeCell ref="B199:B200"/>
    <mergeCell ref="B201:B202"/>
    <mergeCell ref="B203:B204"/>
    <mergeCell ref="B205:E205"/>
    <mergeCell ref="B9:E9"/>
    <mergeCell ref="B38:E38"/>
    <mergeCell ref="B40:B43"/>
    <mergeCell ref="B160:E160"/>
    <mergeCell ref="B251:E251"/>
    <mergeCell ref="B209:B210"/>
    <mergeCell ref="B212:B213"/>
    <mergeCell ref="B214:B215"/>
    <mergeCell ref="B216:B217"/>
    <mergeCell ref="B218:E218"/>
    <mergeCell ref="B221:B225"/>
    <mergeCell ref="B226:B227"/>
    <mergeCell ref="B244:E244"/>
    <mergeCell ref="B249:E24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Solicitação adicional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2024-10-17T17:36:08Z</dcterms:created>
  <dcterms:modified xsi:type="dcterms:W3CDTF">2024-11-13T20:05:35Z</dcterms:modified>
</cp:coreProperties>
</file>